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04" yWindow="1182" windowWidth="15582" windowHeight="5950" tabRatio="729"/>
  </bookViews>
  <sheets>
    <sheet name="R1 - 4 Man Teams " sheetId="1" r:id="rId1"/>
    <sheet name="R2 - Pairs Best Score" sheetId="6" r:id="rId2"/>
    <sheet name="R3 - Pairs Combined" sheetId="3" r:id="rId3"/>
    <sheet name="R4 - Singles" sheetId="4" r:id="rId4"/>
    <sheet name="Scores" sheetId="8" r:id="rId5"/>
    <sheet name="League Table" sheetId="10" r:id="rId6"/>
    <sheet name="League1" sheetId="5" state="hidden" r:id="rId7"/>
    <sheet name="Details" sheetId="7" state="hidden" r:id="rId8"/>
    <sheet name="Cards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calcPr calcId="125725"/>
</workbook>
</file>

<file path=xl/calcChain.xml><?xml version="1.0" encoding="utf-8"?>
<calcChain xmlns="http://schemas.openxmlformats.org/spreadsheetml/2006/main">
  <c r="E21" i="6"/>
  <c r="D21"/>
  <c r="C21"/>
  <c r="F49" i="3"/>
  <c r="E5" i="8"/>
  <c r="E8" s="1"/>
  <c r="E11" s="1"/>
  <c r="E14" s="1"/>
  <c r="E6"/>
  <c r="E9" s="1"/>
  <c r="E12" s="1"/>
  <c r="E15" s="1"/>
  <c r="E4"/>
  <c r="E7" s="1"/>
  <c r="O11"/>
  <c r="O12" s="1"/>
  <c r="O5"/>
  <c r="O9" s="1"/>
  <c r="O10"/>
  <c r="O15" s="1"/>
  <c r="O7"/>
  <c r="O8" s="1"/>
  <c r="H16" i="10"/>
  <c r="M16"/>
  <c r="E16"/>
  <c r="C16"/>
  <c r="G14"/>
  <c r="E14"/>
  <c r="C14"/>
  <c r="G5"/>
  <c r="E5"/>
  <c r="C5"/>
  <c r="G15"/>
  <c r="E15"/>
  <c r="C15"/>
  <c r="G7"/>
  <c r="E7"/>
  <c r="C7"/>
  <c r="G10"/>
  <c r="E10"/>
  <c r="C10"/>
  <c r="G11"/>
  <c r="E11"/>
  <c r="C11"/>
  <c r="G13"/>
  <c r="E13"/>
  <c r="C13"/>
  <c r="G6"/>
  <c r="E6"/>
  <c r="C6"/>
  <c r="G4"/>
  <c r="E4"/>
  <c r="C4"/>
  <c r="G12"/>
  <c r="E12"/>
  <c r="C12"/>
  <c r="G9"/>
  <c r="E9"/>
  <c r="C9"/>
  <c r="G8"/>
  <c r="E8"/>
  <c r="C8"/>
  <c r="T4" i="8"/>
  <c r="T6"/>
  <c r="T7"/>
  <c r="T8"/>
  <c r="T9"/>
  <c r="T10"/>
  <c r="T11"/>
  <c r="T12"/>
  <c r="T13"/>
  <c r="T14"/>
  <c r="T15"/>
  <c r="T5"/>
  <c r="B55" i="4"/>
  <c r="B54"/>
  <c r="B53"/>
  <c r="B52"/>
  <c r="B51"/>
  <c r="B50"/>
  <c r="B49"/>
  <c r="B48"/>
  <c r="B47"/>
  <c r="B46"/>
  <c r="B45"/>
  <c r="B44"/>
  <c r="O6" i="8"/>
  <c r="O13" s="1"/>
  <c r="O4"/>
  <c r="O14" s="1"/>
  <c r="B56" i="3"/>
  <c r="B55"/>
  <c r="B54"/>
  <c r="B53"/>
  <c r="B52"/>
  <c r="B51"/>
  <c r="B50"/>
  <c r="B49"/>
  <c r="B48"/>
  <c r="B47"/>
  <c r="B46"/>
  <c r="B45"/>
  <c r="F56"/>
  <c r="F55"/>
  <c r="F54"/>
  <c r="F53"/>
  <c r="F50"/>
  <c r="J14" i="8"/>
  <c r="J15" s="1"/>
  <c r="J12"/>
  <c r="J13" s="1"/>
  <c r="J10"/>
  <c r="J11" s="1"/>
  <c r="J8"/>
  <c r="J9" s="1"/>
  <c r="J6"/>
  <c r="J7" s="1"/>
  <c r="J4"/>
  <c r="J5" s="1"/>
  <c r="B45" i="6"/>
  <c r="B56"/>
  <c r="B55"/>
  <c r="B54"/>
  <c r="B53"/>
  <c r="B52"/>
  <c r="B51"/>
  <c r="B50"/>
  <c r="B49"/>
  <c r="B48"/>
  <c r="B47"/>
  <c r="B46"/>
  <c r="F56"/>
  <c r="D56"/>
  <c r="D55"/>
  <c r="F54"/>
  <c r="D54"/>
  <c r="D53"/>
  <c r="F52"/>
  <c r="D52"/>
  <c r="D51"/>
  <c r="F50"/>
  <c r="D50"/>
  <c r="D49"/>
  <c r="F48"/>
  <c r="D48"/>
  <c r="D47"/>
  <c r="F46"/>
  <c r="D46"/>
  <c r="D45"/>
  <c r="F49" i="1"/>
  <c r="F52" s="1"/>
  <c r="F55" s="1"/>
  <c r="F48"/>
  <c r="F51" s="1"/>
  <c r="F54" s="1"/>
  <c r="F47"/>
  <c r="F50" s="1"/>
  <c r="F53" s="1"/>
  <c r="B55"/>
  <c r="B54"/>
  <c r="B53"/>
  <c r="B52"/>
  <c r="B51"/>
  <c r="B50"/>
  <c r="B49"/>
  <c r="B48"/>
  <c r="B47"/>
  <c r="B46"/>
  <c r="B45"/>
  <c r="B44"/>
  <c r="L21" i="3"/>
  <c r="BI7"/>
  <c r="BJ28" s="1"/>
  <c r="BK28" s="1"/>
  <c r="BI4"/>
  <c r="AS7"/>
  <c r="AT28" s="1"/>
  <c r="AU28" s="1"/>
  <c r="AS4"/>
  <c r="L7"/>
  <c r="L4"/>
  <c r="AB7"/>
  <c r="AC31" s="1"/>
  <c r="AD31" s="1"/>
  <c r="AB4"/>
  <c r="HA7" i="1"/>
  <c r="HA4"/>
  <c r="FB7"/>
  <c r="FB4"/>
  <c r="O6" i="5"/>
  <c r="O7"/>
  <c r="O8"/>
  <c r="O9"/>
  <c r="O10"/>
  <c r="O11"/>
  <c r="O12"/>
  <c r="O13"/>
  <c r="O14"/>
  <c r="O15"/>
  <c r="O5"/>
  <c r="L21" i="1"/>
  <c r="CG4"/>
  <c r="DO4"/>
  <c r="L4"/>
  <c r="GQ21" i="4"/>
  <c r="FZ21"/>
  <c r="FI21"/>
  <c r="ER21"/>
  <c r="EA21"/>
  <c r="DJ21"/>
  <c r="CS21"/>
  <c r="CB21"/>
  <c r="BK21"/>
  <c r="AT21"/>
  <c r="AC21"/>
  <c r="GN31" i="3"/>
  <c r="GN30"/>
  <c r="GN29"/>
  <c r="GN28"/>
  <c r="GN27"/>
  <c r="GN26"/>
  <c r="GN25"/>
  <c r="GN24"/>
  <c r="GK21"/>
  <c r="GN19"/>
  <c r="GN18"/>
  <c r="GN17"/>
  <c r="GN16"/>
  <c r="GN15"/>
  <c r="GN14"/>
  <c r="GN13"/>
  <c r="GN12"/>
  <c r="GN11"/>
  <c r="FX31"/>
  <c r="FX30"/>
  <c r="FX29"/>
  <c r="FX28"/>
  <c r="FX27"/>
  <c r="FX26"/>
  <c r="FX25"/>
  <c r="FX24"/>
  <c r="FU21"/>
  <c r="FX19"/>
  <c r="FX18"/>
  <c r="FX17"/>
  <c r="FX16"/>
  <c r="FX15"/>
  <c r="FX14"/>
  <c r="FX13"/>
  <c r="FX12"/>
  <c r="FX11"/>
  <c r="FG31"/>
  <c r="FG30"/>
  <c r="FG29"/>
  <c r="FG28"/>
  <c r="FG27"/>
  <c r="FG26"/>
  <c r="FG25"/>
  <c r="FG24"/>
  <c r="FD21"/>
  <c r="FG19"/>
  <c r="FG18"/>
  <c r="FG17"/>
  <c r="FG16"/>
  <c r="FG15"/>
  <c r="FG14"/>
  <c r="FG13"/>
  <c r="FG12"/>
  <c r="FG11"/>
  <c r="EQ31"/>
  <c r="EQ30"/>
  <c r="EQ29"/>
  <c r="EQ28"/>
  <c r="EQ27"/>
  <c r="EQ26"/>
  <c r="EQ25"/>
  <c r="EQ24"/>
  <c r="EN21"/>
  <c r="EQ19"/>
  <c r="EQ18"/>
  <c r="EQ17"/>
  <c r="EQ16"/>
  <c r="EQ15"/>
  <c r="EQ14"/>
  <c r="EQ13"/>
  <c r="EQ12"/>
  <c r="EQ11"/>
  <c r="DZ31"/>
  <c r="DZ30"/>
  <c r="DZ29"/>
  <c r="DZ28"/>
  <c r="DZ27"/>
  <c r="DZ26"/>
  <c r="DZ25"/>
  <c r="DZ24"/>
  <c r="DW21"/>
  <c r="DZ19"/>
  <c r="DZ18"/>
  <c r="DZ17"/>
  <c r="DZ16"/>
  <c r="DZ15"/>
  <c r="DZ14"/>
  <c r="DZ13"/>
  <c r="DZ12"/>
  <c r="DZ11"/>
  <c r="DJ31"/>
  <c r="DJ30"/>
  <c r="DJ29"/>
  <c r="DJ28"/>
  <c r="DJ27"/>
  <c r="DJ26"/>
  <c r="DJ25"/>
  <c r="DJ24"/>
  <c r="DG21"/>
  <c r="DJ19"/>
  <c r="DJ18"/>
  <c r="DJ17"/>
  <c r="DJ16"/>
  <c r="DJ15"/>
  <c r="DJ14"/>
  <c r="DJ13"/>
  <c r="DJ12"/>
  <c r="DJ11"/>
  <c r="CS31"/>
  <c r="CS30"/>
  <c r="CS29"/>
  <c r="CS28"/>
  <c r="CS27"/>
  <c r="CS26"/>
  <c r="CS25"/>
  <c r="CS24"/>
  <c r="CP21"/>
  <c r="CS19"/>
  <c r="CS18"/>
  <c r="CS17"/>
  <c r="CS16"/>
  <c r="CS15"/>
  <c r="CS14"/>
  <c r="CS13"/>
  <c r="CS12"/>
  <c r="CS11"/>
  <c r="CC31"/>
  <c r="CC30"/>
  <c r="CC29"/>
  <c r="CC28"/>
  <c r="CC27"/>
  <c r="CC26"/>
  <c r="CC25"/>
  <c r="CC24"/>
  <c r="BZ21"/>
  <c r="CC19"/>
  <c r="CC18"/>
  <c r="CC17"/>
  <c r="CC16"/>
  <c r="CC15"/>
  <c r="CC14"/>
  <c r="CC13"/>
  <c r="CC12"/>
  <c r="CC11"/>
  <c r="BL31"/>
  <c r="BL30"/>
  <c r="BL29"/>
  <c r="BM28"/>
  <c r="BL28"/>
  <c r="BL27"/>
  <c r="BL26"/>
  <c r="BL25"/>
  <c r="BL24"/>
  <c r="BI21"/>
  <c r="BL19"/>
  <c r="BL18"/>
  <c r="BL17"/>
  <c r="BL16"/>
  <c r="BL15"/>
  <c r="BL14"/>
  <c r="BL13"/>
  <c r="BL12"/>
  <c r="BL11"/>
  <c r="AV31"/>
  <c r="AV30"/>
  <c r="AV29"/>
  <c r="AV28"/>
  <c r="AW28" s="1"/>
  <c r="AV27"/>
  <c r="AV26"/>
  <c r="AV25"/>
  <c r="AV24"/>
  <c r="AS21"/>
  <c r="AV19"/>
  <c r="AV18"/>
  <c r="AV17"/>
  <c r="AV16"/>
  <c r="AV15"/>
  <c r="AV14"/>
  <c r="AV13"/>
  <c r="AV12"/>
  <c r="AV11"/>
  <c r="AE31"/>
  <c r="AF31" s="1"/>
  <c r="AE30"/>
  <c r="AE29"/>
  <c r="AE28"/>
  <c r="AE27"/>
  <c r="AE26"/>
  <c r="AE25"/>
  <c r="AE24"/>
  <c r="AB21"/>
  <c r="AE19"/>
  <c r="AE18"/>
  <c r="AE17"/>
  <c r="AE16"/>
  <c r="AE15"/>
  <c r="AE14"/>
  <c r="AE13"/>
  <c r="AE12"/>
  <c r="AE11"/>
  <c r="HE21" i="6"/>
  <c r="GO21"/>
  <c r="FT21"/>
  <c r="FD21"/>
  <c r="EI21"/>
  <c r="DS21"/>
  <c r="CX21"/>
  <c r="CH21"/>
  <c r="BM21"/>
  <c r="AW21"/>
  <c r="AB21"/>
  <c r="HA21" i="1"/>
  <c r="GJ21"/>
  <c r="FS21"/>
  <c r="FB21"/>
  <c r="EF21"/>
  <c r="DO21"/>
  <c r="CX21"/>
  <c r="CG21"/>
  <c r="FI33" i="4"/>
  <c r="E21"/>
  <c r="D21"/>
  <c r="C21"/>
  <c r="E21" i="3"/>
  <c r="D21"/>
  <c r="C21"/>
  <c r="E21" i="1"/>
  <c r="D21"/>
  <c r="C21"/>
  <c r="FD7" i="3"/>
  <c r="FE31" s="1"/>
  <c r="FF31" s="1"/>
  <c r="FD4"/>
  <c r="DW7"/>
  <c r="DX30" s="1"/>
  <c r="DY30" s="1"/>
  <c r="DW4"/>
  <c r="EN7"/>
  <c r="EO28" s="1"/>
  <c r="EP28" s="1"/>
  <c r="ER28" s="1"/>
  <c r="EN4"/>
  <c r="DG7"/>
  <c r="DH31" s="1"/>
  <c r="DI31" s="1"/>
  <c r="DK31" s="1"/>
  <c r="DG4"/>
  <c r="GK7"/>
  <c r="GL31" s="1"/>
  <c r="GM31" s="1"/>
  <c r="GK4"/>
  <c r="BZ7"/>
  <c r="CA28" s="1"/>
  <c r="CB28" s="1"/>
  <c r="CD28" s="1"/>
  <c r="BZ4"/>
  <c r="CP7"/>
  <c r="CQ19" s="1"/>
  <c r="CR19" s="1"/>
  <c r="CT19" s="1"/>
  <c r="CP4"/>
  <c r="EF7" i="1"/>
  <c r="EF4"/>
  <c r="GJ7"/>
  <c r="GJ4"/>
  <c r="DO7"/>
  <c r="FS7"/>
  <c r="FS4"/>
  <c r="CX7"/>
  <c r="CX4"/>
  <c r="CG7"/>
  <c r="BK7"/>
  <c r="BK4"/>
  <c r="AT7"/>
  <c r="AT4"/>
  <c r="AC7"/>
  <c r="AC4"/>
  <c r="FB3"/>
  <c r="CG3"/>
  <c r="L3"/>
  <c r="EA30" i="3" l="1"/>
  <c r="FH31"/>
  <c r="GO31"/>
  <c r="E10" i="8"/>
  <c r="E13" s="1"/>
  <c r="F13" s="1"/>
  <c r="G13" i="5" s="1"/>
  <c r="AC16" i="3"/>
  <c r="AD16" s="1"/>
  <c r="AF16" s="1"/>
  <c r="CA29"/>
  <c r="CB29" s="1"/>
  <c r="CD29" s="1"/>
  <c r="CQ24"/>
  <c r="CR24" s="1"/>
  <c r="CT24" s="1"/>
  <c r="CQ28"/>
  <c r="CR28" s="1"/>
  <c r="CT28" s="1"/>
  <c r="DH24"/>
  <c r="DI24" s="1"/>
  <c r="DK24" s="1"/>
  <c r="DX13"/>
  <c r="DY13" s="1"/>
  <c r="EA13" s="1"/>
  <c r="DX16"/>
  <c r="DY16" s="1"/>
  <c r="EA16" s="1"/>
  <c r="DX27"/>
  <c r="DY27" s="1"/>
  <c r="EA27" s="1"/>
  <c r="DX31"/>
  <c r="DY31" s="1"/>
  <c r="EA31" s="1"/>
  <c r="GL24"/>
  <c r="GM24" s="1"/>
  <c r="GO24" s="1"/>
  <c r="GL28"/>
  <c r="GM28" s="1"/>
  <c r="GO28" s="1"/>
  <c r="AC17"/>
  <c r="AD17" s="1"/>
  <c r="AF17" s="1"/>
  <c r="CA25"/>
  <c r="CB25" s="1"/>
  <c r="CD25" s="1"/>
  <c r="CQ25"/>
  <c r="CR25" s="1"/>
  <c r="CT25" s="1"/>
  <c r="CQ29"/>
  <c r="CR29" s="1"/>
  <c r="CT29" s="1"/>
  <c r="DH13"/>
  <c r="DI13" s="1"/>
  <c r="DK13" s="1"/>
  <c r="DX17"/>
  <c r="DY17" s="1"/>
  <c r="EA17" s="1"/>
  <c r="DX24"/>
  <c r="DY24" s="1"/>
  <c r="EA24" s="1"/>
  <c r="DX28"/>
  <c r="DY28" s="1"/>
  <c r="EA28" s="1"/>
  <c r="FE16"/>
  <c r="FF16" s="1"/>
  <c r="FH16" s="1"/>
  <c r="FE28"/>
  <c r="FF28" s="1"/>
  <c r="FH28" s="1"/>
  <c r="GL11"/>
  <c r="GM11" s="1"/>
  <c r="GO11" s="1"/>
  <c r="GL12"/>
  <c r="GM12" s="1"/>
  <c r="GO12" s="1"/>
  <c r="GL13"/>
  <c r="GM13" s="1"/>
  <c r="GO13" s="1"/>
  <c r="GL25"/>
  <c r="GM25" s="1"/>
  <c r="GO25" s="1"/>
  <c r="GL29"/>
  <c r="GM29" s="1"/>
  <c r="GO29" s="1"/>
  <c r="AC18"/>
  <c r="AD18" s="1"/>
  <c r="AF18" s="1"/>
  <c r="BJ17"/>
  <c r="BK17" s="1"/>
  <c r="BM17" s="1"/>
  <c r="BJ29"/>
  <c r="BK29" s="1"/>
  <c r="BM29" s="1"/>
  <c r="CQ23"/>
  <c r="CR23" s="1"/>
  <c r="CQ26"/>
  <c r="CR26" s="1"/>
  <c r="CT26" s="1"/>
  <c r="CQ30"/>
  <c r="CR30" s="1"/>
  <c r="CT30" s="1"/>
  <c r="DX11"/>
  <c r="DY11" s="1"/>
  <c r="EA11" s="1"/>
  <c r="DX14"/>
  <c r="DY14" s="1"/>
  <c r="EA14" s="1"/>
  <c r="DX18"/>
  <c r="DY18" s="1"/>
  <c r="EA18" s="1"/>
  <c r="DX25"/>
  <c r="DY25" s="1"/>
  <c r="EA25" s="1"/>
  <c r="DX29"/>
  <c r="DY29" s="1"/>
  <c r="EA29" s="1"/>
  <c r="FE11"/>
  <c r="FF11" s="1"/>
  <c r="FH11" s="1"/>
  <c r="FE24"/>
  <c r="FF24" s="1"/>
  <c r="FH24" s="1"/>
  <c r="GL14"/>
  <c r="GM14" s="1"/>
  <c r="GO14" s="1"/>
  <c r="GL23"/>
  <c r="GM23" s="1"/>
  <c r="GL26"/>
  <c r="GM26" s="1"/>
  <c r="GO26" s="1"/>
  <c r="GL30"/>
  <c r="GM30" s="1"/>
  <c r="GO30" s="1"/>
  <c r="AC19"/>
  <c r="AD19" s="1"/>
  <c r="AF19" s="1"/>
  <c r="BJ13"/>
  <c r="BK13" s="1"/>
  <c r="BM13" s="1"/>
  <c r="BJ25"/>
  <c r="BK25" s="1"/>
  <c r="BM25" s="1"/>
  <c r="CQ27"/>
  <c r="CR27" s="1"/>
  <c r="CT27" s="1"/>
  <c r="CQ31"/>
  <c r="CR31" s="1"/>
  <c r="CT31" s="1"/>
  <c r="DH16"/>
  <c r="DI16" s="1"/>
  <c r="DK16" s="1"/>
  <c r="DH28"/>
  <c r="DI28" s="1"/>
  <c r="DK28" s="1"/>
  <c r="DX12"/>
  <c r="DY12" s="1"/>
  <c r="EA12" s="1"/>
  <c r="DX15"/>
  <c r="DY15" s="1"/>
  <c r="EA15" s="1"/>
  <c r="DX19"/>
  <c r="DY19" s="1"/>
  <c r="EA19" s="1"/>
  <c r="DX23"/>
  <c r="DY23" s="1"/>
  <c r="DX26"/>
  <c r="DY26" s="1"/>
  <c r="EA26" s="1"/>
  <c r="FE13"/>
  <c r="FF13" s="1"/>
  <c r="FH13" s="1"/>
  <c r="GL15"/>
  <c r="GM15" s="1"/>
  <c r="GO15" s="1"/>
  <c r="GL16"/>
  <c r="GM16" s="1"/>
  <c r="GO16" s="1"/>
  <c r="GL17"/>
  <c r="GM17" s="1"/>
  <c r="GO17" s="1"/>
  <c r="GL18"/>
  <c r="GM18" s="1"/>
  <c r="GO18" s="1"/>
  <c r="GL19"/>
  <c r="GM19" s="1"/>
  <c r="GO19" s="1"/>
  <c r="GL27"/>
  <c r="GM27" s="1"/>
  <c r="GO27" s="1"/>
  <c r="AC11"/>
  <c r="AD11" s="1"/>
  <c r="AF11" s="1"/>
  <c r="AC12"/>
  <c r="AD12" s="1"/>
  <c r="AF12" s="1"/>
  <c r="AC13"/>
  <c r="AD13" s="1"/>
  <c r="AF13" s="1"/>
  <c r="AC14"/>
  <c r="AD14" s="1"/>
  <c r="AF14" s="1"/>
  <c r="AC15"/>
  <c r="AD15" s="1"/>
  <c r="AF15" s="1"/>
  <c r="AC23"/>
  <c r="AD23" s="1"/>
  <c r="AC24"/>
  <c r="AD24" s="1"/>
  <c r="AF24" s="1"/>
  <c r="AC25"/>
  <c r="AD25" s="1"/>
  <c r="AF25" s="1"/>
  <c r="AC26"/>
  <c r="AD26" s="1"/>
  <c r="AF26" s="1"/>
  <c r="AC27"/>
  <c r="AD27" s="1"/>
  <c r="AF27" s="1"/>
  <c r="AC28"/>
  <c r="AD28" s="1"/>
  <c r="AF28" s="1"/>
  <c r="AC29"/>
  <c r="AD29" s="1"/>
  <c r="AF29" s="1"/>
  <c r="AC30"/>
  <c r="AD30" s="1"/>
  <c r="AF30" s="1"/>
  <c r="CQ11"/>
  <c r="CR11" s="1"/>
  <c r="CT11" s="1"/>
  <c r="CQ12"/>
  <c r="CR12" s="1"/>
  <c r="CT12" s="1"/>
  <c r="CQ13"/>
  <c r="CR13" s="1"/>
  <c r="CT13" s="1"/>
  <c r="CQ14"/>
  <c r="CR14" s="1"/>
  <c r="CT14" s="1"/>
  <c r="CQ15"/>
  <c r="CR15" s="1"/>
  <c r="CT15" s="1"/>
  <c r="CQ16"/>
  <c r="CR16" s="1"/>
  <c r="CT16" s="1"/>
  <c r="CQ17"/>
  <c r="CR17" s="1"/>
  <c r="CT17" s="1"/>
  <c r="CQ18"/>
  <c r="CR18" s="1"/>
  <c r="CT18" s="1"/>
  <c r="DH11"/>
  <c r="DI11" s="1"/>
  <c r="DK11" s="1"/>
  <c r="DH17"/>
  <c r="DI17" s="1"/>
  <c r="DK17" s="1"/>
  <c r="DH25"/>
  <c r="DI25" s="1"/>
  <c r="DK25" s="1"/>
  <c r="DH29"/>
  <c r="DI29" s="1"/>
  <c r="DK29" s="1"/>
  <c r="DH12"/>
  <c r="DI12" s="1"/>
  <c r="DK12" s="1"/>
  <c r="DH14"/>
  <c r="DI14" s="1"/>
  <c r="DK14" s="1"/>
  <c r="DH18"/>
  <c r="DI18" s="1"/>
  <c r="DK18" s="1"/>
  <c r="DH26"/>
  <c r="DI26" s="1"/>
  <c r="DK26" s="1"/>
  <c r="DH30"/>
  <c r="DI30" s="1"/>
  <c r="DK30" s="1"/>
  <c r="DH15"/>
  <c r="DI15" s="1"/>
  <c r="DK15" s="1"/>
  <c r="DH19"/>
  <c r="DI19" s="1"/>
  <c r="DK19" s="1"/>
  <c r="DH23"/>
  <c r="DI23" s="1"/>
  <c r="DH27"/>
  <c r="DI27" s="1"/>
  <c r="DK27" s="1"/>
  <c r="BJ11"/>
  <c r="BK11" s="1"/>
  <c r="BM11" s="1"/>
  <c r="BJ14"/>
  <c r="BK14" s="1"/>
  <c r="BM14" s="1"/>
  <c r="BJ18"/>
  <c r="BK18" s="1"/>
  <c r="BM18" s="1"/>
  <c r="BJ26"/>
  <c r="BK26" s="1"/>
  <c r="BM26" s="1"/>
  <c r="BJ30"/>
  <c r="BK30" s="1"/>
  <c r="BM30" s="1"/>
  <c r="BJ12"/>
  <c r="BK12" s="1"/>
  <c r="BM12" s="1"/>
  <c r="BJ15"/>
  <c r="BK15" s="1"/>
  <c r="BM15" s="1"/>
  <c r="BJ19"/>
  <c r="BK19" s="1"/>
  <c r="BM19" s="1"/>
  <c r="BJ23"/>
  <c r="BK23" s="1"/>
  <c r="BJ27"/>
  <c r="BK27" s="1"/>
  <c r="BM27" s="1"/>
  <c r="BJ31"/>
  <c r="BK31" s="1"/>
  <c r="BM31" s="1"/>
  <c r="BJ16"/>
  <c r="BK16" s="1"/>
  <c r="BM16" s="1"/>
  <c r="BJ24"/>
  <c r="BK24" s="1"/>
  <c r="BM24" s="1"/>
  <c r="FE17"/>
  <c r="FF17" s="1"/>
  <c r="FH17" s="1"/>
  <c r="FE25"/>
  <c r="FF25" s="1"/>
  <c r="FH25" s="1"/>
  <c r="FE29"/>
  <c r="FF29" s="1"/>
  <c r="FH29" s="1"/>
  <c r="FE12"/>
  <c r="FF12" s="1"/>
  <c r="FH12" s="1"/>
  <c r="FE14"/>
  <c r="FF14" s="1"/>
  <c r="FH14" s="1"/>
  <c r="FE18"/>
  <c r="FF18" s="1"/>
  <c r="FH18" s="1"/>
  <c r="FE26"/>
  <c r="FF26" s="1"/>
  <c r="FH26" s="1"/>
  <c r="FE30"/>
  <c r="FF30" s="1"/>
  <c r="FH30" s="1"/>
  <c r="FE15"/>
  <c r="FF15" s="1"/>
  <c r="FH15" s="1"/>
  <c r="FE19"/>
  <c r="FF19" s="1"/>
  <c r="FH19" s="1"/>
  <c r="FE23"/>
  <c r="FF23" s="1"/>
  <c r="FE27"/>
  <c r="FF27" s="1"/>
  <c r="FH27" s="1"/>
  <c r="EO11"/>
  <c r="EP11" s="1"/>
  <c r="ER11" s="1"/>
  <c r="EO18"/>
  <c r="EP18" s="1"/>
  <c r="ER18" s="1"/>
  <c r="EO12"/>
  <c r="EP12" s="1"/>
  <c r="ER12" s="1"/>
  <c r="EO15"/>
  <c r="EP15" s="1"/>
  <c r="ER15" s="1"/>
  <c r="EO19"/>
  <c r="EP19" s="1"/>
  <c r="ER19" s="1"/>
  <c r="EO23"/>
  <c r="EP23" s="1"/>
  <c r="EO27"/>
  <c r="EP27" s="1"/>
  <c r="ER27" s="1"/>
  <c r="EO31"/>
  <c r="EP31" s="1"/>
  <c r="ER31" s="1"/>
  <c r="EO13"/>
  <c r="EP13" s="1"/>
  <c r="ER13" s="1"/>
  <c r="EO17"/>
  <c r="EP17" s="1"/>
  <c r="ER17" s="1"/>
  <c r="EO25"/>
  <c r="EP25" s="1"/>
  <c r="ER25" s="1"/>
  <c r="EO29"/>
  <c r="EP29" s="1"/>
  <c r="ER29" s="1"/>
  <c r="EO14"/>
  <c r="EP14" s="1"/>
  <c r="ER14" s="1"/>
  <c r="EO26"/>
  <c r="EP26" s="1"/>
  <c r="ER26" s="1"/>
  <c r="EO30"/>
  <c r="EP30" s="1"/>
  <c r="ER30" s="1"/>
  <c r="EO16"/>
  <c r="EP16" s="1"/>
  <c r="ER16" s="1"/>
  <c r="EO24"/>
  <c r="EP24" s="1"/>
  <c r="ER24" s="1"/>
  <c r="CA26"/>
  <c r="CB26" s="1"/>
  <c r="CD26" s="1"/>
  <c r="CA30"/>
  <c r="CB30" s="1"/>
  <c r="CD30" s="1"/>
  <c r="CA23"/>
  <c r="CB23" s="1"/>
  <c r="CA27"/>
  <c r="CB27" s="1"/>
  <c r="CD27" s="1"/>
  <c r="CA31"/>
  <c r="CB31" s="1"/>
  <c r="CD31" s="1"/>
  <c r="CA11"/>
  <c r="CB11" s="1"/>
  <c r="CD11" s="1"/>
  <c r="CA12"/>
  <c r="CB12" s="1"/>
  <c r="CD12" s="1"/>
  <c r="CA13"/>
  <c r="CB13" s="1"/>
  <c r="CD13" s="1"/>
  <c r="CA14"/>
  <c r="CB14" s="1"/>
  <c r="CD14" s="1"/>
  <c r="CA15"/>
  <c r="CB15" s="1"/>
  <c r="CD15" s="1"/>
  <c r="CA16"/>
  <c r="CB16" s="1"/>
  <c r="CD16" s="1"/>
  <c r="CA17"/>
  <c r="CB17" s="1"/>
  <c r="CD17" s="1"/>
  <c r="CA18"/>
  <c r="CB18" s="1"/>
  <c r="CD18" s="1"/>
  <c r="CA19"/>
  <c r="CB19" s="1"/>
  <c r="CD19" s="1"/>
  <c r="CA24"/>
  <c r="CB24" s="1"/>
  <c r="CD24" s="1"/>
  <c r="AT13"/>
  <c r="AU13" s="1"/>
  <c r="AW13" s="1"/>
  <c r="AT17"/>
  <c r="AU17" s="1"/>
  <c r="AW17" s="1"/>
  <c r="AT25"/>
  <c r="AU25" s="1"/>
  <c r="AW25" s="1"/>
  <c r="AT29"/>
  <c r="AU29" s="1"/>
  <c r="AW29" s="1"/>
  <c r="AT14"/>
  <c r="AU14" s="1"/>
  <c r="AW14" s="1"/>
  <c r="AT18"/>
  <c r="AU18" s="1"/>
  <c r="AW18" s="1"/>
  <c r="AT26"/>
  <c r="AU26" s="1"/>
  <c r="AW26" s="1"/>
  <c r="AT30"/>
  <c r="AU30" s="1"/>
  <c r="AW30" s="1"/>
  <c r="AT11"/>
  <c r="AU11" s="1"/>
  <c r="AW11" s="1"/>
  <c r="AT15"/>
  <c r="AU15" s="1"/>
  <c r="AW15" s="1"/>
  <c r="AT19"/>
  <c r="AU19" s="1"/>
  <c r="AW19" s="1"/>
  <c r="AT23"/>
  <c r="AU23" s="1"/>
  <c r="AT27"/>
  <c r="AU27" s="1"/>
  <c r="AW27" s="1"/>
  <c r="AT31"/>
  <c r="AU31" s="1"/>
  <c r="AW31" s="1"/>
  <c r="AT12"/>
  <c r="AU12" s="1"/>
  <c r="AW12" s="1"/>
  <c r="AT16"/>
  <c r="AU16" s="1"/>
  <c r="AW16" s="1"/>
  <c r="AT24"/>
  <c r="AU24" s="1"/>
  <c r="AW24" s="1"/>
  <c r="E4" i="1"/>
  <c r="B7"/>
  <c r="HD37"/>
  <c r="HC37"/>
  <c r="HB37"/>
  <c r="GM37"/>
  <c r="GL37"/>
  <c r="GK37"/>
  <c r="FV37"/>
  <c r="FU37"/>
  <c r="FT37"/>
  <c r="FE37"/>
  <c r="FD37"/>
  <c r="FC37"/>
  <c r="EI37"/>
  <c r="EH37"/>
  <c r="EG37"/>
  <c r="DR37"/>
  <c r="DQ37"/>
  <c r="DP37"/>
  <c r="DA37"/>
  <c r="CZ37"/>
  <c r="CY37"/>
  <c r="CJ37"/>
  <c r="CI37"/>
  <c r="CH37"/>
  <c r="BN37"/>
  <c r="BM37"/>
  <c r="BL37"/>
  <c r="AW37"/>
  <c r="AV37"/>
  <c r="AU37"/>
  <c r="AF37"/>
  <c r="AE37"/>
  <c r="AD37"/>
  <c r="O37"/>
  <c r="N37"/>
  <c r="M37"/>
  <c r="HA33"/>
  <c r="GS33"/>
  <c r="GJ33"/>
  <c r="GB33"/>
  <c r="FS33"/>
  <c r="FK33"/>
  <c r="FB33"/>
  <c r="EO33"/>
  <c r="EF33"/>
  <c r="DX33"/>
  <c r="DO33"/>
  <c r="DG33"/>
  <c r="CX33"/>
  <c r="CP33"/>
  <c r="CG33"/>
  <c r="BT33"/>
  <c r="BK33"/>
  <c r="BC33"/>
  <c r="AT33"/>
  <c r="AL33"/>
  <c r="AC33"/>
  <c r="U33"/>
  <c r="L33"/>
  <c r="E33"/>
  <c r="D33"/>
  <c r="C33"/>
  <c r="W31"/>
  <c r="AN31" s="1"/>
  <c r="V31"/>
  <c r="AA31" s="1"/>
  <c r="AF31" s="1"/>
  <c r="T31"/>
  <c r="AK31" s="1"/>
  <c r="BB31" s="1"/>
  <c r="BS31" s="1"/>
  <c r="CO31" s="1"/>
  <c r="DF31" s="1"/>
  <c r="DW31" s="1"/>
  <c r="EN31" s="1"/>
  <c r="FJ31" s="1"/>
  <c r="GA31" s="1"/>
  <c r="GR31" s="1"/>
  <c r="K31"/>
  <c r="J31"/>
  <c r="O31" s="1"/>
  <c r="W30"/>
  <c r="AB30" s="1"/>
  <c r="V30"/>
  <c r="AM30" s="1"/>
  <c r="T30"/>
  <c r="AK30" s="1"/>
  <c r="BB30" s="1"/>
  <c r="BS30" s="1"/>
  <c r="CO30" s="1"/>
  <c r="DF30" s="1"/>
  <c r="DW30" s="1"/>
  <c r="EN30" s="1"/>
  <c r="FJ30" s="1"/>
  <c r="GA30" s="1"/>
  <c r="GR30" s="1"/>
  <c r="K30"/>
  <c r="J30"/>
  <c r="O30" s="1"/>
  <c r="W29"/>
  <c r="AN29" s="1"/>
  <c r="V29"/>
  <c r="AM29" s="1"/>
  <c r="T29"/>
  <c r="AK29" s="1"/>
  <c r="BB29" s="1"/>
  <c r="BS29" s="1"/>
  <c r="CO29" s="1"/>
  <c r="DF29" s="1"/>
  <c r="DW29" s="1"/>
  <c r="EN29" s="1"/>
  <c r="FJ29" s="1"/>
  <c r="GA29" s="1"/>
  <c r="GR29" s="1"/>
  <c r="K29"/>
  <c r="J29"/>
  <c r="O29" s="1"/>
  <c r="W28"/>
  <c r="AN28" s="1"/>
  <c r="V28"/>
  <c r="AM28" s="1"/>
  <c r="T28"/>
  <c r="AK28" s="1"/>
  <c r="BB28" s="1"/>
  <c r="BS28" s="1"/>
  <c r="CO28" s="1"/>
  <c r="DF28" s="1"/>
  <c r="DW28" s="1"/>
  <c r="EN28" s="1"/>
  <c r="FJ28" s="1"/>
  <c r="GA28" s="1"/>
  <c r="GR28" s="1"/>
  <c r="K28"/>
  <c r="J28"/>
  <c r="O28" s="1"/>
  <c r="W27"/>
  <c r="V27"/>
  <c r="AA27" s="1"/>
  <c r="AF27" s="1"/>
  <c r="T27"/>
  <c r="AK27" s="1"/>
  <c r="BB27" s="1"/>
  <c r="BS27" s="1"/>
  <c r="CO27" s="1"/>
  <c r="DF27" s="1"/>
  <c r="DW27" s="1"/>
  <c r="EN27" s="1"/>
  <c r="FJ27" s="1"/>
  <c r="GA27" s="1"/>
  <c r="GR27" s="1"/>
  <c r="K27"/>
  <c r="J27"/>
  <c r="O27" s="1"/>
  <c r="W26"/>
  <c r="AB26" s="1"/>
  <c r="V26"/>
  <c r="AM26" s="1"/>
  <c r="AR26" s="1"/>
  <c r="AW26" s="1"/>
  <c r="T26"/>
  <c r="AK26" s="1"/>
  <c r="BB26" s="1"/>
  <c r="BS26" s="1"/>
  <c r="CO26" s="1"/>
  <c r="DF26" s="1"/>
  <c r="DW26" s="1"/>
  <c r="EN26" s="1"/>
  <c r="FJ26" s="1"/>
  <c r="GA26" s="1"/>
  <c r="GR26" s="1"/>
  <c r="K26"/>
  <c r="J26"/>
  <c r="O26" s="1"/>
  <c r="W25"/>
  <c r="AN25" s="1"/>
  <c r="AS25" s="1"/>
  <c r="V25"/>
  <c r="AA25" s="1"/>
  <c r="AF25" s="1"/>
  <c r="T25"/>
  <c r="AK25" s="1"/>
  <c r="BB25" s="1"/>
  <c r="BS25" s="1"/>
  <c r="CO25" s="1"/>
  <c r="DF25" s="1"/>
  <c r="DW25" s="1"/>
  <c r="EN25" s="1"/>
  <c r="FJ25" s="1"/>
  <c r="GA25" s="1"/>
  <c r="GR25" s="1"/>
  <c r="K25"/>
  <c r="J25"/>
  <c r="O25" s="1"/>
  <c r="W24"/>
  <c r="AB24" s="1"/>
  <c r="V24"/>
  <c r="AM24" s="1"/>
  <c r="AR24" s="1"/>
  <c r="AW24" s="1"/>
  <c r="T24"/>
  <c r="AK24" s="1"/>
  <c r="BB24" s="1"/>
  <c r="BS24" s="1"/>
  <c r="CO24" s="1"/>
  <c r="DF24" s="1"/>
  <c r="DW24" s="1"/>
  <c r="EN24" s="1"/>
  <c r="FJ24" s="1"/>
  <c r="GA24" s="1"/>
  <c r="GR24" s="1"/>
  <c r="K24"/>
  <c r="J24"/>
  <c r="O24" s="1"/>
  <c r="W23"/>
  <c r="AN23" s="1"/>
  <c r="AS23" s="1"/>
  <c r="V23"/>
  <c r="AA23" s="1"/>
  <c r="AF23" s="1"/>
  <c r="T23"/>
  <c r="K23"/>
  <c r="J23"/>
  <c r="O23" s="1"/>
  <c r="GS21"/>
  <c r="GS35" s="1"/>
  <c r="GB21"/>
  <c r="GB35" s="1"/>
  <c r="FK21"/>
  <c r="FK35" s="1"/>
  <c r="EO21"/>
  <c r="EO35" s="1"/>
  <c r="DX21"/>
  <c r="DX35" s="1"/>
  <c r="DG21"/>
  <c r="DG35" s="1"/>
  <c r="CP21"/>
  <c r="CP35" s="1"/>
  <c r="BT21"/>
  <c r="BT35" s="1"/>
  <c r="BK21"/>
  <c r="BC21"/>
  <c r="BC35" s="1"/>
  <c r="AT21"/>
  <c r="AL21"/>
  <c r="AL35" s="1"/>
  <c r="AC21"/>
  <c r="U21"/>
  <c r="U35" s="1"/>
  <c r="E35"/>
  <c r="D35"/>
  <c r="C35"/>
  <c r="W19"/>
  <c r="AB19" s="1"/>
  <c r="V19"/>
  <c r="AM19" s="1"/>
  <c r="T19"/>
  <c r="AK19" s="1"/>
  <c r="BB19" s="1"/>
  <c r="BS19" s="1"/>
  <c r="CO19" s="1"/>
  <c r="DF19" s="1"/>
  <c r="DW19" s="1"/>
  <c r="EN19" s="1"/>
  <c r="FJ19" s="1"/>
  <c r="GA19" s="1"/>
  <c r="GR19" s="1"/>
  <c r="K19"/>
  <c r="J19"/>
  <c r="O19" s="1"/>
  <c r="W18"/>
  <c r="AN18" s="1"/>
  <c r="V18"/>
  <c r="AA18" s="1"/>
  <c r="AF18" s="1"/>
  <c r="T18"/>
  <c r="AK18" s="1"/>
  <c r="BB18" s="1"/>
  <c r="BS18" s="1"/>
  <c r="CO18" s="1"/>
  <c r="DF18" s="1"/>
  <c r="DW18" s="1"/>
  <c r="EN18" s="1"/>
  <c r="FJ18" s="1"/>
  <c r="GA18" s="1"/>
  <c r="GR18" s="1"/>
  <c r="K18"/>
  <c r="J18"/>
  <c r="O18" s="1"/>
  <c r="W17"/>
  <c r="AB17" s="1"/>
  <c r="V17"/>
  <c r="AM17" s="1"/>
  <c r="T17"/>
  <c r="AK17" s="1"/>
  <c r="BB17" s="1"/>
  <c r="BS17" s="1"/>
  <c r="CO17" s="1"/>
  <c r="DF17" s="1"/>
  <c r="DW17" s="1"/>
  <c r="EN17" s="1"/>
  <c r="FJ17" s="1"/>
  <c r="GA17" s="1"/>
  <c r="GR17" s="1"/>
  <c r="K17"/>
  <c r="J17"/>
  <c r="O17" s="1"/>
  <c r="W16"/>
  <c r="AN16" s="1"/>
  <c r="V16"/>
  <c r="AM16" s="1"/>
  <c r="T16"/>
  <c r="AK16" s="1"/>
  <c r="BB16" s="1"/>
  <c r="BS16" s="1"/>
  <c r="CO16" s="1"/>
  <c r="DF16" s="1"/>
  <c r="DW16" s="1"/>
  <c r="EN16" s="1"/>
  <c r="FJ16" s="1"/>
  <c r="GA16" s="1"/>
  <c r="GR16" s="1"/>
  <c r="K16"/>
  <c r="J16"/>
  <c r="O16" s="1"/>
  <c r="W15"/>
  <c r="AN15" s="1"/>
  <c r="V15"/>
  <c r="AM15" s="1"/>
  <c r="T15"/>
  <c r="AK15" s="1"/>
  <c r="BB15" s="1"/>
  <c r="BS15" s="1"/>
  <c r="CO15" s="1"/>
  <c r="DF15" s="1"/>
  <c r="DW15" s="1"/>
  <c r="EN15" s="1"/>
  <c r="FJ15" s="1"/>
  <c r="GA15" s="1"/>
  <c r="GR15" s="1"/>
  <c r="K15"/>
  <c r="J15"/>
  <c r="O15" s="1"/>
  <c r="AA14"/>
  <c r="AF14" s="1"/>
  <c r="W14"/>
  <c r="AN14" s="1"/>
  <c r="V14"/>
  <c r="AM14" s="1"/>
  <c r="BD14" s="1"/>
  <c r="T14"/>
  <c r="AK14" s="1"/>
  <c r="BB14" s="1"/>
  <c r="BS14" s="1"/>
  <c r="CO14" s="1"/>
  <c r="DF14" s="1"/>
  <c r="DW14" s="1"/>
  <c r="EN14" s="1"/>
  <c r="FJ14" s="1"/>
  <c r="GA14" s="1"/>
  <c r="GR14" s="1"/>
  <c r="K14"/>
  <c r="J14"/>
  <c r="O14" s="1"/>
  <c r="W13"/>
  <c r="AB13" s="1"/>
  <c r="V13"/>
  <c r="AM13" s="1"/>
  <c r="T13"/>
  <c r="AK13" s="1"/>
  <c r="BB13" s="1"/>
  <c r="BS13" s="1"/>
  <c r="CO13" s="1"/>
  <c r="DF13" s="1"/>
  <c r="DW13" s="1"/>
  <c r="EN13" s="1"/>
  <c r="FJ13" s="1"/>
  <c r="GA13" s="1"/>
  <c r="GR13" s="1"/>
  <c r="K13"/>
  <c r="J13"/>
  <c r="O13" s="1"/>
  <c r="W12"/>
  <c r="AN12" s="1"/>
  <c r="V12"/>
  <c r="AM12" s="1"/>
  <c r="T12"/>
  <c r="AK12" s="1"/>
  <c r="BB12" s="1"/>
  <c r="BS12" s="1"/>
  <c r="CO12" s="1"/>
  <c r="DF12" s="1"/>
  <c r="DW12" s="1"/>
  <c r="EN12" s="1"/>
  <c r="FJ12" s="1"/>
  <c r="GA12" s="1"/>
  <c r="GR12" s="1"/>
  <c r="K12"/>
  <c r="J12"/>
  <c r="O12" s="1"/>
  <c r="W11"/>
  <c r="AN11" s="1"/>
  <c r="V11"/>
  <c r="T11"/>
  <c r="T21" s="1"/>
  <c r="K11"/>
  <c r="J11"/>
  <c r="O11" s="1"/>
  <c r="AD24"/>
  <c r="AE24" s="1"/>
  <c r="L7"/>
  <c r="M18" s="1"/>
  <c r="N18" s="1"/>
  <c r="E4" i="4"/>
  <c r="B7"/>
  <c r="E4" i="3"/>
  <c r="B7"/>
  <c r="E4" i="6"/>
  <c r="B7"/>
  <c r="D6" i="5"/>
  <c r="D7"/>
  <c r="D8"/>
  <c r="D9"/>
  <c r="D10"/>
  <c r="D11"/>
  <c r="D12"/>
  <c r="D13"/>
  <c r="D14"/>
  <c r="D15"/>
  <c r="D5"/>
  <c r="D4"/>
  <c r="GQ7" i="4"/>
  <c r="FZ7"/>
  <c r="FI7"/>
  <c r="ER7"/>
  <c r="DJ7"/>
  <c r="EA7"/>
  <c r="CS7"/>
  <c r="CB7"/>
  <c r="BK7"/>
  <c r="AT7"/>
  <c r="GQ4"/>
  <c r="FZ4"/>
  <c r="FI4"/>
  <c r="ER4"/>
  <c r="EA4"/>
  <c r="DJ4"/>
  <c r="CS4"/>
  <c r="CB4"/>
  <c r="BK4"/>
  <c r="AT4"/>
  <c r="AC7"/>
  <c r="AC4"/>
  <c r="L7"/>
  <c r="L4"/>
  <c r="B6" i="5"/>
  <c r="B7"/>
  <c r="B8"/>
  <c r="B9"/>
  <c r="B10"/>
  <c r="B11"/>
  <c r="B12"/>
  <c r="B13"/>
  <c r="B14"/>
  <c r="B15"/>
  <c r="B5"/>
  <c r="B4"/>
  <c r="U15" i="8"/>
  <c r="U14"/>
  <c r="U13"/>
  <c r="U12"/>
  <c r="U11"/>
  <c r="U10"/>
  <c r="U9"/>
  <c r="U8"/>
  <c r="U7"/>
  <c r="U6"/>
  <c r="U5"/>
  <c r="U4"/>
  <c r="P13"/>
  <c r="P5"/>
  <c r="P12"/>
  <c r="P10"/>
  <c r="P11"/>
  <c r="P4"/>
  <c r="K4" i="5" s="1"/>
  <c r="P14" i="8"/>
  <c r="P7"/>
  <c r="P8"/>
  <c r="P6"/>
  <c r="P15"/>
  <c r="K15" i="5" s="1"/>
  <c r="P9" i="8"/>
  <c r="F7"/>
  <c r="G7" i="5" s="1"/>
  <c r="F6" i="8"/>
  <c r="G6" i="5" s="1"/>
  <c r="F9" i="8"/>
  <c r="G9" i="5" s="1"/>
  <c r="F12" i="8"/>
  <c r="G12" i="5" s="1"/>
  <c r="F15" i="8"/>
  <c r="G15" i="5" s="1"/>
  <c r="F5" i="8"/>
  <c r="G5" i="5" s="1"/>
  <c r="F8" i="8"/>
  <c r="G8" i="5" s="1"/>
  <c r="F11" i="8"/>
  <c r="G11" i="5" s="1"/>
  <c r="F14" i="8"/>
  <c r="G14" i="5" s="1"/>
  <c r="F4" i="8"/>
  <c r="G4" i="5" s="1"/>
  <c r="K11" i="8"/>
  <c r="I11" i="5" s="1"/>
  <c r="K14" i="8"/>
  <c r="I14" i="5" s="1"/>
  <c r="K15" i="8"/>
  <c r="I15" i="5" s="1"/>
  <c r="K12" i="8"/>
  <c r="I12" i="5" s="1"/>
  <c r="K13" i="8"/>
  <c r="I13" i="5" s="1"/>
  <c r="K6" i="8"/>
  <c r="I6" i="5" s="1"/>
  <c r="K7" i="8"/>
  <c r="I7" i="5" s="1"/>
  <c r="K4" i="8"/>
  <c r="I4" i="5" s="1"/>
  <c r="K5" i="8"/>
  <c r="I5" i="5" s="1"/>
  <c r="K8" i="8"/>
  <c r="I8" i="5" s="1"/>
  <c r="K9" i="8"/>
  <c r="I9" i="5" s="1"/>
  <c r="K10" i="8"/>
  <c r="I10" i="5" s="1"/>
  <c r="HT39" i="6"/>
  <c r="GQ33" i="4"/>
  <c r="BK33" i="9"/>
  <c r="BJ33"/>
  <c r="BI33"/>
  <c r="BE33"/>
  <c r="BD33"/>
  <c r="BC33"/>
  <c r="AY33"/>
  <c r="AX33"/>
  <c r="AW33"/>
  <c r="AS33"/>
  <c r="AR33"/>
  <c r="AQ33"/>
  <c r="AM33"/>
  <c r="AL33"/>
  <c r="AK33"/>
  <c r="AG33"/>
  <c r="AF33"/>
  <c r="AE33"/>
  <c r="AA33"/>
  <c r="Z33"/>
  <c r="Y33"/>
  <c r="U33"/>
  <c r="T33"/>
  <c r="S33"/>
  <c r="O33"/>
  <c r="N33"/>
  <c r="M33"/>
  <c r="E33"/>
  <c r="D33"/>
  <c r="C33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BK21"/>
  <c r="BK35" s="1"/>
  <c r="BJ21"/>
  <c r="BJ35" s="1"/>
  <c r="BI21"/>
  <c r="BI35" s="1"/>
  <c r="BE21"/>
  <c r="BE35" s="1"/>
  <c r="BD21"/>
  <c r="BD35" s="1"/>
  <c r="BC21"/>
  <c r="BC35" s="1"/>
  <c r="AY21"/>
  <c r="AY35" s="1"/>
  <c r="AX21"/>
  <c r="AX35" s="1"/>
  <c r="AW21"/>
  <c r="AW35" s="1"/>
  <c r="AS21"/>
  <c r="AS35" s="1"/>
  <c r="AR21"/>
  <c r="AR35" s="1"/>
  <c r="AQ21"/>
  <c r="AQ35" s="1"/>
  <c r="AM21"/>
  <c r="AM35" s="1"/>
  <c r="AL21"/>
  <c r="AL35" s="1"/>
  <c r="AK21"/>
  <c r="AK35" s="1"/>
  <c r="AG21"/>
  <c r="AG35" s="1"/>
  <c r="AF21"/>
  <c r="AF35" s="1"/>
  <c r="AE21"/>
  <c r="AE35" s="1"/>
  <c r="AA21"/>
  <c r="AA35" s="1"/>
  <c r="Z21"/>
  <c r="Z35" s="1"/>
  <c r="Y21"/>
  <c r="Y35" s="1"/>
  <c r="U21"/>
  <c r="U35" s="1"/>
  <c r="T21"/>
  <c r="T35" s="1"/>
  <c r="S21"/>
  <c r="S35" s="1"/>
  <c r="O21"/>
  <c r="O35" s="1"/>
  <c r="N21"/>
  <c r="N35" s="1"/>
  <c r="M21"/>
  <c r="M35" s="1"/>
  <c r="E21"/>
  <c r="E35" s="1"/>
  <c r="D21"/>
  <c r="D35" s="1"/>
  <c r="C21"/>
  <c r="C35" s="1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BK4"/>
  <c r="AM4"/>
  <c r="U4"/>
  <c r="O4"/>
  <c r="E4"/>
  <c r="ER21" i="3" l="1"/>
  <c r="BM21"/>
  <c r="FH21"/>
  <c r="GO21"/>
  <c r="EA21"/>
  <c r="AF21"/>
  <c r="AW21"/>
  <c r="CD21"/>
  <c r="DK21"/>
  <c r="CT21"/>
  <c r="K7" i="5"/>
  <c r="K12"/>
  <c r="F10" i="8"/>
  <c r="G10" i="5" s="1"/>
  <c r="K10"/>
  <c r="K5"/>
  <c r="K9"/>
  <c r="K13"/>
  <c r="K8"/>
  <c r="K6"/>
  <c r="K11"/>
  <c r="K14"/>
  <c r="AN13" i="1"/>
  <c r="BE13" s="1"/>
  <c r="BV13" s="1"/>
  <c r="AM27"/>
  <c r="AK11"/>
  <c r="AK21" s="1"/>
  <c r="V21"/>
  <c r="AB12"/>
  <c r="AN26"/>
  <c r="CG35"/>
  <c r="CG37" s="1"/>
  <c r="DO35"/>
  <c r="DO37" s="1"/>
  <c r="FB35"/>
  <c r="FB37" s="1"/>
  <c r="GJ35"/>
  <c r="GJ37" s="1"/>
  <c r="AN17"/>
  <c r="BE17" s="1"/>
  <c r="BJ17" s="1"/>
  <c r="BL17" s="1"/>
  <c r="BM17" s="1"/>
  <c r="AM23"/>
  <c r="AR23" s="1"/>
  <c r="AW23" s="1"/>
  <c r="AM25"/>
  <c r="AA13"/>
  <c r="AF13" s="1"/>
  <c r="AM18"/>
  <c r="BD18" s="1"/>
  <c r="AB23"/>
  <c r="AD23" s="1"/>
  <c r="AE23" s="1"/>
  <c r="AG23" s="1"/>
  <c r="BX23" s="1"/>
  <c r="BE23"/>
  <c r="AN24"/>
  <c r="AB25"/>
  <c r="AD25" s="1"/>
  <c r="AE25" s="1"/>
  <c r="AG25" s="1"/>
  <c r="BX25" s="1"/>
  <c r="AA26"/>
  <c r="AF26" s="1"/>
  <c r="AM11"/>
  <c r="AB16"/>
  <c r="AD16" s="1"/>
  <c r="AE16" s="1"/>
  <c r="AA17"/>
  <c r="AF17" s="1"/>
  <c r="AN19"/>
  <c r="BD26"/>
  <c r="P18"/>
  <c r="BW18" s="1"/>
  <c r="AT35"/>
  <c r="AT37" s="1"/>
  <c r="L35"/>
  <c r="L37" s="1"/>
  <c r="BJ13"/>
  <c r="BL13" s="1"/>
  <c r="BM13" s="1"/>
  <c r="BE14"/>
  <c r="AS14"/>
  <c r="AU14" s="1"/>
  <c r="AV14" s="1"/>
  <c r="AR16"/>
  <c r="AW16" s="1"/>
  <c r="BD16"/>
  <c r="BD13"/>
  <c r="AR13"/>
  <c r="AW13" s="1"/>
  <c r="BU14"/>
  <c r="BI14"/>
  <c r="BN14" s="1"/>
  <c r="AS15"/>
  <c r="BE15"/>
  <c r="BE18"/>
  <c r="AS18"/>
  <c r="AU18" s="1"/>
  <c r="AV18" s="1"/>
  <c r="AS11"/>
  <c r="AU11" s="1"/>
  <c r="AV11" s="1"/>
  <c r="BE11"/>
  <c r="BE12"/>
  <c r="AS12"/>
  <c r="AU12" s="1"/>
  <c r="AV12" s="1"/>
  <c r="BD15"/>
  <c r="AR15"/>
  <c r="AW15" s="1"/>
  <c r="BD17"/>
  <c r="AR17"/>
  <c r="AW17" s="1"/>
  <c r="BU18"/>
  <c r="BI18"/>
  <c r="BN18" s="1"/>
  <c r="AR12"/>
  <c r="AW12" s="1"/>
  <c r="BD12"/>
  <c r="BE16"/>
  <c r="AS16"/>
  <c r="AU16" s="1"/>
  <c r="AV16" s="1"/>
  <c r="BD19"/>
  <c r="AR19"/>
  <c r="AW19" s="1"/>
  <c r="AU25"/>
  <c r="AV25" s="1"/>
  <c r="T33"/>
  <c r="T35" s="1"/>
  <c r="AK23"/>
  <c r="BU26"/>
  <c r="BI26"/>
  <c r="BN26" s="1"/>
  <c r="BD27"/>
  <c r="AR27"/>
  <c r="AW27" s="1"/>
  <c r="BE28"/>
  <c r="AS28"/>
  <c r="AU28" s="1"/>
  <c r="AV28" s="1"/>
  <c r="BD29"/>
  <c r="AR29"/>
  <c r="AW29" s="1"/>
  <c r="M11"/>
  <c r="N11" s="1"/>
  <c r="P11" s="1"/>
  <c r="BW11" s="1"/>
  <c r="AB11"/>
  <c r="AD11" s="1"/>
  <c r="AE11" s="1"/>
  <c r="AR11"/>
  <c r="AW11" s="1"/>
  <c r="AA12"/>
  <c r="AF12" s="1"/>
  <c r="M15"/>
  <c r="N15" s="1"/>
  <c r="P15" s="1"/>
  <c r="BW15" s="1"/>
  <c r="AB15"/>
  <c r="AA16"/>
  <c r="AF16" s="1"/>
  <c r="M19"/>
  <c r="N19" s="1"/>
  <c r="P19" s="1"/>
  <c r="BW19" s="1"/>
  <c r="AU23"/>
  <c r="AV23" s="1"/>
  <c r="BD24"/>
  <c r="BE25"/>
  <c r="AC35"/>
  <c r="AC37" s="1"/>
  <c r="BK35"/>
  <c r="BK37" s="1"/>
  <c r="CX35"/>
  <c r="CX37" s="1"/>
  <c r="EF35"/>
  <c r="EF37" s="1"/>
  <c r="FS35"/>
  <c r="FS37" s="1"/>
  <c r="HA35"/>
  <c r="HA37" s="1"/>
  <c r="AD30"/>
  <c r="AE30" s="1"/>
  <c r="AD26"/>
  <c r="AE26" s="1"/>
  <c r="BD28"/>
  <c r="AR28"/>
  <c r="AW28" s="1"/>
  <c r="BE31"/>
  <c r="AS31"/>
  <c r="AU31" s="1"/>
  <c r="AV31" s="1"/>
  <c r="AA11"/>
  <c r="AF11" s="1"/>
  <c r="BD11"/>
  <c r="AD13"/>
  <c r="AE13" s="1"/>
  <c r="AS13"/>
  <c r="AU13" s="1"/>
  <c r="AV13" s="1"/>
  <c r="M14"/>
  <c r="N14" s="1"/>
  <c r="P14" s="1"/>
  <c r="BW14" s="1"/>
  <c r="AB14"/>
  <c r="AD14" s="1"/>
  <c r="AE14" s="1"/>
  <c r="AG14" s="1"/>
  <c r="BX14" s="1"/>
  <c r="AR14"/>
  <c r="AW14" s="1"/>
  <c r="AX14" s="1"/>
  <c r="BY14" s="1"/>
  <c r="AA15"/>
  <c r="AF15" s="1"/>
  <c r="AD17"/>
  <c r="AE17" s="1"/>
  <c r="AB18"/>
  <c r="AD18" s="1"/>
  <c r="AE18" s="1"/>
  <c r="AG18" s="1"/>
  <c r="BX18" s="1"/>
  <c r="AA19"/>
  <c r="AF19" s="1"/>
  <c r="AA24"/>
  <c r="AF24" s="1"/>
  <c r="AG24" s="1"/>
  <c r="BX24" s="1"/>
  <c r="M30"/>
  <c r="N30" s="1"/>
  <c r="P30" s="1"/>
  <c r="BW30" s="1"/>
  <c r="M26"/>
  <c r="N26" s="1"/>
  <c r="P26" s="1"/>
  <c r="BW26" s="1"/>
  <c r="M31"/>
  <c r="N31" s="1"/>
  <c r="P31" s="1"/>
  <c r="BW31" s="1"/>
  <c r="M27"/>
  <c r="N27" s="1"/>
  <c r="P27" s="1"/>
  <c r="BW27" s="1"/>
  <c r="M28"/>
  <c r="N28" s="1"/>
  <c r="P28" s="1"/>
  <c r="BW28" s="1"/>
  <c r="M24"/>
  <c r="N24" s="1"/>
  <c r="P24" s="1"/>
  <c r="BW24" s="1"/>
  <c r="M29"/>
  <c r="N29" s="1"/>
  <c r="P29" s="1"/>
  <c r="BW29" s="1"/>
  <c r="AD12"/>
  <c r="AE12" s="1"/>
  <c r="M13"/>
  <c r="N13" s="1"/>
  <c r="P13" s="1"/>
  <c r="BW13" s="1"/>
  <c r="AU15"/>
  <c r="AV15" s="1"/>
  <c r="M17"/>
  <c r="N17" s="1"/>
  <c r="P17" s="1"/>
  <c r="BW17" s="1"/>
  <c r="BE26"/>
  <c r="AS26"/>
  <c r="AU26" s="1"/>
  <c r="AV26" s="1"/>
  <c r="AX26" s="1"/>
  <c r="BY26" s="1"/>
  <c r="AN27"/>
  <c r="AB27"/>
  <c r="AD27" s="1"/>
  <c r="AE27" s="1"/>
  <c r="AG27" s="1"/>
  <c r="BX27" s="1"/>
  <c r="AS29"/>
  <c r="AU29" s="1"/>
  <c r="AV29" s="1"/>
  <c r="BE29"/>
  <c r="AR30"/>
  <c r="AW30" s="1"/>
  <c r="BD30"/>
  <c r="M12"/>
  <c r="N12" s="1"/>
  <c r="P12" s="1"/>
  <c r="BW12" s="1"/>
  <c r="AD15"/>
  <c r="AE15" s="1"/>
  <c r="M16"/>
  <c r="N16" s="1"/>
  <c r="P16" s="1"/>
  <c r="BW16" s="1"/>
  <c r="AD19"/>
  <c r="AE19" s="1"/>
  <c r="M23"/>
  <c r="N23" s="1"/>
  <c r="P23" s="1"/>
  <c r="BW23" s="1"/>
  <c r="M25"/>
  <c r="N25" s="1"/>
  <c r="P25" s="1"/>
  <c r="BW25" s="1"/>
  <c r="AB29"/>
  <c r="AD29" s="1"/>
  <c r="AE29" s="1"/>
  <c r="AA30"/>
  <c r="AF30" s="1"/>
  <c r="AG30" s="1"/>
  <c r="BX30" s="1"/>
  <c r="AN30"/>
  <c r="AM31"/>
  <c r="V33"/>
  <c r="V35" s="1"/>
  <c r="AB28"/>
  <c r="AD28" s="1"/>
  <c r="AE28" s="1"/>
  <c r="AA29"/>
  <c r="AF29" s="1"/>
  <c r="AA28"/>
  <c r="AF28" s="1"/>
  <c r="AB31"/>
  <c r="AD31" s="1"/>
  <c r="AE31" s="1"/>
  <c r="AG31" s="1"/>
  <c r="BX31" s="1"/>
  <c r="M6" i="5"/>
  <c r="N6" s="1"/>
  <c r="M7"/>
  <c r="N7" s="1"/>
  <c r="M8"/>
  <c r="N8" s="1"/>
  <c r="M9"/>
  <c r="N9" s="1"/>
  <c r="M10"/>
  <c r="N10" s="1"/>
  <c r="M11"/>
  <c r="N11" s="1"/>
  <c r="M12"/>
  <c r="N12" s="1"/>
  <c r="M13"/>
  <c r="N13" s="1"/>
  <c r="M14"/>
  <c r="N14" s="1"/>
  <c r="M15"/>
  <c r="N15" s="1"/>
  <c r="M5"/>
  <c r="N5" s="1"/>
  <c r="M4"/>
  <c r="N4" s="1"/>
  <c r="L7"/>
  <c r="L9"/>
  <c r="L15"/>
  <c r="L4"/>
  <c r="J6"/>
  <c r="J7"/>
  <c r="J8"/>
  <c r="J9"/>
  <c r="J10"/>
  <c r="J11"/>
  <c r="J12"/>
  <c r="J13"/>
  <c r="J14"/>
  <c r="J5"/>
  <c r="J4"/>
  <c r="FU7" i="3"/>
  <c r="FU4"/>
  <c r="FU3"/>
  <c r="EN3"/>
  <c r="DG3"/>
  <c r="BZ3"/>
  <c r="AS3"/>
  <c r="L3"/>
  <c r="HE7" i="6"/>
  <c r="HE4"/>
  <c r="GO7"/>
  <c r="GO4"/>
  <c r="FT7"/>
  <c r="FT4"/>
  <c r="FD7"/>
  <c r="FD4"/>
  <c r="EI7"/>
  <c r="EI4"/>
  <c r="DS7"/>
  <c r="DS4"/>
  <c r="CX7"/>
  <c r="CX4"/>
  <c r="CH7"/>
  <c r="CH4"/>
  <c r="BM7"/>
  <c r="BM4"/>
  <c r="AW7"/>
  <c r="AW4"/>
  <c r="AB7"/>
  <c r="L7"/>
  <c r="AB4"/>
  <c r="L4"/>
  <c r="GO3"/>
  <c r="FD3"/>
  <c r="DS3"/>
  <c r="CH3"/>
  <c r="AW3"/>
  <c r="L3"/>
  <c r="B5" i="8"/>
  <c r="B6"/>
  <c r="B7"/>
  <c r="B8"/>
  <c r="B9"/>
  <c r="B10"/>
  <c r="B11"/>
  <c r="B12"/>
  <c r="B13"/>
  <c r="B14"/>
  <c r="B15"/>
  <c r="B4"/>
  <c r="GT37" i="4"/>
  <c r="GS37"/>
  <c r="GR37"/>
  <c r="GC37"/>
  <c r="GB37"/>
  <c r="GA37"/>
  <c r="FL37"/>
  <c r="FK37"/>
  <c r="FJ37"/>
  <c r="EU37"/>
  <c r="ET37"/>
  <c r="ES37"/>
  <c r="ED37"/>
  <c r="EC37"/>
  <c r="EB37"/>
  <c r="DM37"/>
  <c r="DL37"/>
  <c r="DK37"/>
  <c r="CV37"/>
  <c r="CU37"/>
  <c r="CT37"/>
  <c r="CE37"/>
  <c r="CD37"/>
  <c r="CC37"/>
  <c r="BN37"/>
  <c r="BM37"/>
  <c r="BL37"/>
  <c r="AW37"/>
  <c r="AV37"/>
  <c r="AU37"/>
  <c r="AF37"/>
  <c r="AE37"/>
  <c r="AD37"/>
  <c r="O37"/>
  <c r="N37"/>
  <c r="M37"/>
  <c r="GI33"/>
  <c r="FZ33"/>
  <c r="FR33"/>
  <c r="FA33"/>
  <c r="ER33"/>
  <c r="EJ33"/>
  <c r="EA33"/>
  <c r="DS33"/>
  <c r="DJ33"/>
  <c r="DB33"/>
  <c r="CS33"/>
  <c r="CK33"/>
  <c r="CB33"/>
  <c r="BT33"/>
  <c r="BK33"/>
  <c r="BC33"/>
  <c r="AT33"/>
  <c r="AL33"/>
  <c r="AC33"/>
  <c r="U33"/>
  <c r="L33"/>
  <c r="E33"/>
  <c r="D33"/>
  <c r="C33"/>
  <c r="C35" s="1"/>
  <c r="W31"/>
  <c r="AN31" s="1"/>
  <c r="BE31" s="1"/>
  <c r="V31"/>
  <c r="AM31" s="1"/>
  <c r="T31"/>
  <c r="AK31" s="1"/>
  <c r="BB31" s="1"/>
  <c r="BS31" s="1"/>
  <c r="CJ31" s="1"/>
  <c r="DA31" s="1"/>
  <c r="DR31" s="1"/>
  <c r="EI31" s="1"/>
  <c r="EZ31" s="1"/>
  <c r="FQ31" s="1"/>
  <c r="GH31" s="1"/>
  <c r="K31"/>
  <c r="J31"/>
  <c r="O31" s="1"/>
  <c r="W30"/>
  <c r="AN30" s="1"/>
  <c r="V30"/>
  <c r="AM30" s="1"/>
  <c r="T30"/>
  <c r="AK30" s="1"/>
  <c r="BB30" s="1"/>
  <c r="BS30" s="1"/>
  <c r="CJ30" s="1"/>
  <c r="DA30" s="1"/>
  <c r="DR30" s="1"/>
  <c r="EI30" s="1"/>
  <c r="EZ30" s="1"/>
  <c r="FQ30" s="1"/>
  <c r="GH30" s="1"/>
  <c r="K30"/>
  <c r="J30"/>
  <c r="O30" s="1"/>
  <c r="W29"/>
  <c r="AN29" s="1"/>
  <c r="V29"/>
  <c r="AM29" s="1"/>
  <c r="T29"/>
  <c r="AK29" s="1"/>
  <c r="BB29" s="1"/>
  <c r="BS29" s="1"/>
  <c r="CJ29" s="1"/>
  <c r="DA29" s="1"/>
  <c r="DR29" s="1"/>
  <c r="EI29" s="1"/>
  <c r="EZ29" s="1"/>
  <c r="FQ29" s="1"/>
  <c r="GH29" s="1"/>
  <c r="K29"/>
  <c r="J29"/>
  <c r="O29" s="1"/>
  <c r="W28"/>
  <c r="AN28" s="1"/>
  <c r="V28"/>
  <c r="AM28" s="1"/>
  <c r="BD28" s="1"/>
  <c r="T28"/>
  <c r="AK28" s="1"/>
  <c r="BB28" s="1"/>
  <c r="BS28" s="1"/>
  <c r="CJ28" s="1"/>
  <c r="DA28" s="1"/>
  <c r="DR28" s="1"/>
  <c r="EI28" s="1"/>
  <c r="EZ28" s="1"/>
  <c r="FQ28" s="1"/>
  <c r="GH28" s="1"/>
  <c r="K28"/>
  <c r="J28"/>
  <c r="O28" s="1"/>
  <c r="W27"/>
  <c r="AN27" s="1"/>
  <c r="BE27" s="1"/>
  <c r="V27"/>
  <c r="AM27" s="1"/>
  <c r="T27"/>
  <c r="AK27" s="1"/>
  <c r="BB27" s="1"/>
  <c r="BS27" s="1"/>
  <c r="CJ27" s="1"/>
  <c r="DA27" s="1"/>
  <c r="DR27" s="1"/>
  <c r="EI27" s="1"/>
  <c r="EZ27" s="1"/>
  <c r="FQ27" s="1"/>
  <c r="GH27" s="1"/>
  <c r="K27"/>
  <c r="J27"/>
  <c r="O27" s="1"/>
  <c r="W26"/>
  <c r="AN26" s="1"/>
  <c r="V26"/>
  <c r="AM26" s="1"/>
  <c r="T26"/>
  <c r="AK26" s="1"/>
  <c r="BB26" s="1"/>
  <c r="BS26" s="1"/>
  <c r="CJ26" s="1"/>
  <c r="DA26" s="1"/>
  <c r="DR26" s="1"/>
  <c r="EI26" s="1"/>
  <c r="EZ26" s="1"/>
  <c r="FQ26" s="1"/>
  <c r="GH26" s="1"/>
  <c r="K26"/>
  <c r="J26"/>
  <c r="O26" s="1"/>
  <c r="W25"/>
  <c r="AN25" s="1"/>
  <c r="V25"/>
  <c r="AM25" s="1"/>
  <c r="T25"/>
  <c r="AK25" s="1"/>
  <c r="BB25" s="1"/>
  <c r="BS25" s="1"/>
  <c r="CJ25" s="1"/>
  <c r="DA25" s="1"/>
  <c r="DR25" s="1"/>
  <c r="EI25" s="1"/>
  <c r="EZ25" s="1"/>
  <c r="FQ25" s="1"/>
  <c r="GH25" s="1"/>
  <c r="K25"/>
  <c r="J25"/>
  <c r="O25" s="1"/>
  <c r="W24"/>
  <c r="AN24" s="1"/>
  <c r="V24"/>
  <c r="AM24" s="1"/>
  <c r="BD24" s="1"/>
  <c r="T24"/>
  <c r="AK24" s="1"/>
  <c r="BB24" s="1"/>
  <c r="BS24" s="1"/>
  <c r="CJ24" s="1"/>
  <c r="DA24" s="1"/>
  <c r="DR24" s="1"/>
  <c r="EI24" s="1"/>
  <c r="EZ24" s="1"/>
  <c r="FQ24" s="1"/>
  <c r="GH24" s="1"/>
  <c r="K24"/>
  <c r="J24"/>
  <c r="O24" s="1"/>
  <c r="W23"/>
  <c r="AB23" s="1"/>
  <c r="AD23" s="1"/>
  <c r="AE23" s="1"/>
  <c r="V23"/>
  <c r="T23"/>
  <c r="K23"/>
  <c r="J23"/>
  <c r="O23" s="1"/>
  <c r="GI21"/>
  <c r="FR21"/>
  <c r="FR35" s="1"/>
  <c r="FA21"/>
  <c r="EJ21"/>
  <c r="DS21"/>
  <c r="DB21"/>
  <c r="DB35" s="1"/>
  <c r="CK21"/>
  <c r="BT21"/>
  <c r="BC21"/>
  <c r="AL21"/>
  <c r="AL35" s="1"/>
  <c r="U21"/>
  <c r="L21"/>
  <c r="E35"/>
  <c r="D35"/>
  <c r="W19"/>
  <c r="AN19" s="1"/>
  <c r="BE19" s="1"/>
  <c r="V19"/>
  <c r="T19"/>
  <c r="AK19" s="1"/>
  <c r="BB19" s="1"/>
  <c r="BS19" s="1"/>
  <c r="CJ19" s="1"/>
  <c r="DA19" s="1"/>
  <c r="DR19" s="1"/>
  <c r="EI19" s="1"/>
  <c r="EZ19" s="1"/>
  <c r="FQ19" s="1"/>
  <c r="GH19" s="1"/>
  <c r="K19"/>
  <c r="J19"/>
  <c r="O19" s="1"/>
  <c r="W18"/>
  <c r="V18"/>
  <c r="AA18" s="1"/>
  <c r="AF18" s="1"/>
  <c r="T18"/>
  <c r="AK18" s="1"/>
  <c r="BB18" s="1"/>
  <c r="BS18" s="1"/>
  <c r="CJ18" s="1"/>
  <c r="DA18" s="1"/>
  <c r="DR18" s="1"/>
  <c r="EI18" s="1"/>
  <c r="EZ18" s="1"/>
  <c r="FQ18" s="1"/>
  <c r="GH18" s="1"/>
  <c r="K18"/>
  <c r="J18"/>
  <c r="O18" s="1"/>
  <c r="AN17"/>
  <c r="W17"/>
  <c r="AB17" s="1"/>
  <c r="AD17" s="1"/>
  <c r="AE17" s="1"/>
  <c r="V17"/>
  <c r="AM17" s="1"/>
  <c r="T17"/>
  <c r="AK17" s="1"/>
  <c r="BB17" s="1"/>
  <c r="BS17" s="1"/>
  <c r="CJ17" s="1"/>
  <c r="DA17" s="1"/>
  <c r="DR17" s="1"/>
  <c r="EI17" s="1"/>
  <c r="EZ17" s="1"/>
  <c r="FQ17" s="1"/>
  <c r="GH17" s="1"/>
  <c r="K17"/>
  <c r="J17"/>
  <c r="O17" s="1"/>
  <c r="W16"/>
  <c r="AB16" s="1"/>
  <c r="AD16" s="1"/>
  <c r="AE16" s="1"/>
  <c r="V16"/>
  <c r="AM16" s="1"/>
  <c r="AR16" s="1"/>
  <c r="AW16" s="1"/>
  <c r="T16"/>
  <c r="AK16" s="1"/>
  <c r="BB16" s="1"/>
  <c r="BS16" s="1"/>
  <c r="CJ16" s="1"/>
  <c r="DA16" s="1"/>
  <c r="DR16" s="1"/>
  <c r="EI16" s="1"/>
  <c r="EZ16" s="1"/>
  <c r="FQ16" s="1"/>
  <c r="GH16" s="1"/>
  <c r="K16"/>
  <c r="M16" s="1"/>
  <c r="N16" s="1"/>
  <c r="J16"/>
  <c r="O16" s="1"/>
  <c r="W15"/>
  <c r="AN15" s="1"/>
  <c r="BE15" s="1"/>
  <c r="V15"/>
  <c r="T15"/>
  <c r="AK15" s="1"/>
  <c r="BB15" s="1"/>
  <c r="BS15" s="1"/>
  <c r="CJ15" s="1"/>
  <c r="DA15" s="1"/>
  <c r="DR15" s="1"/>
  <c r="EI15" s="1"/>
  <c r="EZ15" s="1"/>
  <c r="FQ15" s="1"/>
  <c r="GH15" s="1"/>
  <c r="K15"/>
  <c r="J15"/>
  <c r="O15" s="1"/>
  <c r="W14"/>
  <c r="AN14" s="1"/>
  <c r="V14"/>
  <c r="AA14" s="1"/>
  <c r="AF14" s="1"/>
  <c r="T14"/>
  <c r="AK14" s="1"/>
  <c r="BB14" s="1"/>
  <c r="BS14" s="1"/>
  <c r="CJ14" s="1"/>
  <c r="DA14" s="1"/>
  <c r="DR14" s="1"/>
  <c r="EI14" s="1"/>
  <c r="EZ14" s="1"/>
  <c r="FQ14" s="1"/>
  <c r="GH14" s="1"/>
  <c r="K14"/>
  <c r="M14" s="1"/>
  <c r="N14" s="1"/>
  <c r="J14"/>
  <c r="O14" s="1"/>
  <c r="W13"/>
  <c r="AB13" s="1"/>
  <c r="AD13" s="1"/>
  <c r="AE13" s="1"/>
  <c r="V13"/>
  <c r="AM13" s="1"/>
  <c r="T13"/>
  <c r="AK13" s="1"/>
  <c r="BB13" s="1"/>
  <c r="BS13" s="1"/>
  <c r="CJ13" s="1"/>
  <c r="DA13" s="1"/>
  <c r="DR13" s="1"/>
  <c r="EI13" s="1"/>
  <c r="EZ13" s="1"/>
  <c r="FQ13" s="1"/>
  <c r="GH13" s="1"/>
  <c r="K13"/>
  <c r="J13"/>
  <c r="O13" s="1"/>
  <c r="W12"/>
  <c r="AN12" s="1"/>
  <c r="V12"/>
  <c r="AA12" s="1"/>
  <c r="AF12" s="1"/>
  <c r="T12"/>
  <c r="AK12" s="1"/>
  <c r="BB12" s="1"/>
  <c r="BS12" s="1"/>
  <c r="CJ12" s="1"/>
  <c r="DA12" s="1"/>
  <c r="DR12" s="1"/>
  <c r="EI12" s="1"/>
  <c r="EZ12" s="1"/>
  <c r="FQ12" s="1"/>
  <c r="GH12" s="1"/>
  <c r="K12"/>
  <c r="M12" s="1"/>
  <c r="N12" s="1"/>
  <c r="J12"/>
  <c r="O12" s="1"/>
  <c r="W11"/>
  <c r="AB11" s="1"/>
  <c r="AD11" s="1"/>
  <c r="AE11" s="1"/>
  <c r="V11"/>
  <c r="T11"/>
  <c r="AK11" s="1"/>
  <c r="BB11" s="1"/>
  <c r="K11"/>
  <c r="J11"/>
  <c r="O11" s="1"/>
  <c r="GN37" i="3"/>
  <c r="GM37"/>
  <c r="GL37"/>
  <c r="FX37"/>
  <c r="FW37"/>
  <c r="FV37"/>
  <c r="FG37"/>
  <c r="FF37"/>
  <c r="FE37"/>
  <c r="EQ37"/>
  <c r="EP37"/>
  <c r="EO37"/>
  <c r="DZ37"/>
  <c r="DY37"/>
  <c r="DX37"/>
  <c r="DJ37"/>
  <c r="DI37"/>
  <c r="DH37"/>
  <c r="CS37"/>
  <c r="CR37"/>
  <c r="CQ37"/>
  <c r="CC37"/>
  <c r="CB37"/>
  <c r="CA37"/>
  <c r="BL37"/>
  <c r="BK37"/>
  <c r="BJ37"/>
  <c r="AV37"/>
  <c r="AU37"/>
  <c r="AT37"/>
  <c r="AE37"/>
  <c r="AD37"/>
  <c r="AC37"/>
  <c r="O37"/>
  <c r="N37"/>
  <c r="M37"/>
  <c r="GK33"/>
  <c r="GD33"/>
  <c r="FU33"/>
  <c r="FM33"/>
  <c r="FD33"/>
  <c r="EW33"/>
  <c r="EN33"/>
  <c r="EF33"/>
  <c r="DW33"/>
  <c r="DP33"/>
  <c r="DG33"/>
  <c r="CY33"/>
  <c r="CP33"/>
  <c r="CI33"/>
  <c r="BZ33"/>
  <c r="BR33"/>
  <c r="BI33"/>
  <c r="BB33"/>
  <c r="AS33"/>
  <c r="AK33"/>
  <c r="AB33"/>
  <c r="U33"/>
  <c r="L33"/>
  <c r="E33"/>
  <c r="D33"/>
  <c r="D35" s="1"/>
  <c r="C33"/>
  <c r="C35" s="1"/>
  <c r="W31"/>
  <c r="AM31" s="1"/>
  <c r="V31"/>
  <c r="AL31" s="1"/>
  <c r="T31"/>
  <c r="AJ31" s="1"/>
  <c r="BA31" s="1"/>
  <c r="BQ31" s="1"/>
  <c r="CH31" s="1"/>
  <c r="CX31" s="1"/>
  <c r="DO31" s="1"/>
  <c r="EE31" s="1"/>
  <c r="EV31" s="1"/>
  <c r="FL31" s="1"/>
  <c r="GC31" s="1"/>
  <c r="K31"/>
  <c r="J31"/>
  <c r="O31" s="1"/>
  <c r="W30"/>
  <c r="AM30" s="1"/>
  <c r="V30"/>
  <c r="AL30" s="1"/>
  <c r="T30"/>
  <c r="AJ30" s="1"/>
  <c r="BA30" s="1"/>
  <c r="BQ30" s="1"/>
  <c r="CH30" s="1"/>
  <c r="CX30" s="1"/>
  <c r="DO30" s="1"/>
  <c r="EE30" s="1"/>
  <c r="EV30" s="1"/>
  <c r="FL30" s="1"/>
  <c r="GC30" s="1"/>
  <c r="K30"/>
  <c r="J30"/>
  <c r="O30" s="1"/>
  <c r="W29"/>
  <c r="AM29" s="1"/>
  <c r="V29"/>
  <c r="AL29" s="1"/>
  <c r="BC29" s="1"/>
  <c r="T29"/>
  <c r="AJ29" s="1"/>
  <c r="BA29" s="1"/>
  <c r="BQ29" s="1"/>
  <c r="CH29" s="1"/>
  <c r="CX29" s="1"/>
  <c r="DO29" s="1"/>
  <c r="EE29" s="1"/>
  <c r="EV29" s="1"/>
  <c r="FL29" s="1"/>
  <c r="GC29" s="1"/>
  <c r="K29"/>
  <c r="J29"/>
  <c r="O29" s="1"/>
  <c r="W28"/>
  <c r="AM28" s="1"/>
  <c r="BD28" s="1"/>
  <c r="V28"/>
  <c r="AL28" s="1"/>
  <c r="T28"/>
  <c r="AJ28" s="1"/>
  <c r="BA28" s="1"/>
  <c r="BQ28" s="1"/>
  <c r="CH28" s="1"/>
  <c r="CX28" s="1"/>
  <c r="DO28" s="1"/>
  <c r="EE28" s="1"/>
  <c r="EV28" s="1"/>
  <c r="FL28" s="1"/>
  <c r="GC28" s="1"/>
  <c r="K28"/>
  <c r="J28"/>
  <c r="O28" s="1"/>
  <c r="W27"/>
  <c r="AM27" s="1"/>
  <c r="V27"/>
  <c r="AL27" s="1"/>
  <c r="T27"/>
  <c r="AJ27" s="1"/>
  <c r="BA27" s="1"/>
  <c r="BQ27" s="1"/>
  <c r="CH27" s="1"/>
  <c r="CX27" s="1"/>
  <c r="DO27" s="1"/>
  <c r="EE27" s="1"/>
  <c r="EV27" s="1"/>
  <c r="FL27" s="1"/>
  <c r="GC27" s="1"/>
  <c r="K27"/>
  <c r="J27"/>
  <c r="O27" s="1"/>
  <c r="W26"/>
  <c r="V26"/>
  <c r="Z26" s="1"/>
  <c r="T26"/>
  <c r="AJ26" s="1"/>
  <c r="BA26" s="1"/>
  <c r="BQ26" s="1"/>
  <c r="CH26" s="1"/>
  <c r="CX26" s="1"/>
  <c r="DO26" s="1"/>
  <c r="EE26" s="1"/>
  <c r="EV26" s="1"/>
  <c r="FL26" s="1"/>
  <c r="GC26" s="1"/>
  <c r="K26"/>
  <c r="J26"/>
  <c r="O26" s="1"/>
  <c r="W25"/>
  <c r="AA25" s="1"/>
  <c r="V25"/>
  <c r="Z25" s="1"/>
  <c r="T25"/>
  <c r="AJ25" s="1"/>
  <c r="BA25" s="1"/>
  <c r="BQ25" s="1"/>
  <c r="CH25" s="1"/>
  <c r="CX25" s="1"/>
  <c r="DO25" s="1"/>
  <c r="EE25" s="1"/>
  <c r="EV25" s="1"/>
  <c r="FL25" s="1"/>
  <c r="GC25" s="1"/>
  <c r="K25"/>
  <c r="J25"/>
  <c r="O25" s="1"/>
  <c r="W24"/>
  <c r="AM24" s="1"/>
  <c r="V24"/>
  <c r="AL24" s="1"/>
  <c r="BC24" s="1"/>
  <c r="T24"/>
  <c r="AJ24" s="1"/>
  <c r="BA24" s="1"/>
  <c r="BQ24" s="1"/>
  <c r="CH24" s="1"/>
  <c r="CX24" s="1"/>
  <c r="DO24" s="1"/>
  <c r="EE24" s="1"/>
  <c r="EV24" s="1"/>
  <c r="FL24" s="1"/>
  <c r="GC24" s="1"/>
  <c r="K24"/>
  <c r="J24"/>
  <c r="O24" s="1"/>
  <c r="W23"/>
  <c r="AM23" s="1"/>
  <c r="BD23" s="1"/>
  <c r="V23"/>
  <c r="T23"/>
  <c r="K23"/>
  <c r="J23"/>
  <c r="O23" s="1"/>
  <c r="GD21"/>
  <c r="GD35" s="1"/>
  <c r="FM21"/>
  <c r="FM35" s="1"/>
  <c r="EW21"/>
  <c r="EW35" s="1"/>
  <c r="EF21"/>
  <c r="EF35" s="1"/>
  <c r="DP21"/>
  <c r="DP35" s="1"/>
  <c r="CY21"/>
  <c r="CY35" s="1"/>
  <c r="CI21"/>
  <c r="CI35" s="1"/>
  <c r="BR21"/>
  <c r="BR35" s="1"/>
  <c r="BB21"/>
  <c r="BB35" s="1"/>
  <c r="AK21"/>
  <c r="AK35" s="1"/>
  <c r="U21"/>
  <c r="U35" s="1"/>
  <c r="E35"/>
  <c r="W19"/>
  <c r="AM19" s="1"/>
  <c r="V19"/>
  <c r="Z19" s="1"/>
  <c r="T19"/>
  <c r="AJ19" s="1"/>
  <c r="BA19" s="1"/>
  <c r="BQ19" s="1"/>
  <c r="CH19" s="1"/>
  <c r="CX19" s="1"/>
  <c r="DO19" s="1"/>
  <c r="EE19" s="1"/>
  <c r="EV19" s="1"/>
  <c r="FL19" s="1"/>
  <c r="GC19" s="1"/>
  <c r="K19"/>
  <c r="J19"/>
  <c r="O19" s="1"/>
  <c r="W18"/>
  <c r="AA18" s="1"/>
  <c r="V18"/>
  <c r="AL18" s="1"/>
  <c r="T18"/>
  <c r="AJ18" s="1"/>
  <c r="BA18" s="1"/>
  <c r="BQ18" s="1"/>
  <c r="CH18" s="1"/>
  <c r="CX18" s="1"/>
  <c r="DO18" s="1"/>
  <c r="EE18" s="1"/>
  <c r="EV18" s="1"/>
  <c r="FL18" s="1"/>
  <c r="GC18" s="1"/>
  <c r="K18"/>
  <c r="J18"/>
  <c r="O18" s="1"/>
  <c r="W17"/>
  <c r="AM17" s="1"/>
  <c r="V17"/>
  <c r="Z17" s="1"/>
  <c r="T17"/>
  <c r="AJ17" s="1"/>
  <c r="BA17" s="1"/>
  <c r="BQ17" s="1"/>
  <c r="CH17" s="1"/>
  <c r="CX17" s="1"/>
  <c r="DO17" s="1"/>
  <c r="EE17" s="1"/>
  <c r="EV17" s="1"/>
  <c r="FL17" s="1"/>
  <c r="GC17" s="1"/>
  <c r="K17"/>
  <c r="J17"/>
  <c r="O17" s="1"/>
  <c r="W16"/>
  <c r="AM16" s="1"/>
  <c r="V16"/>
  <c r="AL16" s="1"/>
  <c r="T16"/>
  <c r="AJ16" s="1"/>
  <c r="BA16" s="1"/>
  <c r="BQ16" s="1"/>
  <c r="CH16" s="1"/>
  <c r="CX16" s="1"/>
  <c r="DO16" s="1"/>
  <c r="EE16" s="1"/>
  <c r="EV16" s="1"/>
  <c r="FL16" s="1"/>
  <c r="GC16" s="1"/>
  <c r="K16"/>
  <c r="J16"/>
  <c r="O16" s="1"/>
  <c r="W15"/>
  <c r="AM15" s="1"/>
  <c r="V15"/>
  <c r="Z15" s="1"/>
  <c r="T15"/>
  <c r="AJ15" s="1"/>
  <c r="BA15" s="1"/>
  <c r="BQ15" s="1"/>
  <c r="CH15" s="1"/>
  <c r="CX15" s="1"/>
  <c r="DO15" s="1"/>
  <c r="EE15" s="1"/>
  <c r="EV15" s="1"/>
  <c r="FL15" s="1"/>
  <c r="GC15" s="1"/>
  <c r="K15"/>
  <c r="J15"/>
  <c r="O15" s="1"/>
  <c r="W14"/>
  <c r="AA14" s="1"/>
  <c r="V14"/>
  <c r="AL14" s="1"/>
  <c r="T14"/>
  <c r="AJ14" s="1"/>
  <c r="BA14" s="1"/>
  <c r="BQ14" s="1"/>
  <c r="CH14" s="1"/>
  <c r="CX14" s="1"/>
  <c r="DO14" s="1"/>
  <c r="EE14" s="1"/>
  <c r="EV14" s="1"/>
  <c r="FL14" s="1"/>
  <c r="GC14" s="1"/>
  <c r="K14"/>
  <c r="J14"/>
  <c r="O14" s="1"/>
  <c r="W13"/>
  <c r="AM13" s="1"/>
  <c r="V13"/>
  <c r="Z13" s="1"/>
  <c r="T13"/>
  <c r="AJ13" s="1"/>
  <c r="BA13" s="1"/>
  <c r="BQ13" s="1"/>
  <c r="CH13" s="1"/>
  <c r="CX13" s="1"/>
  <c r="DO13" s="1"/>
  <c r="EE13" s="1"/>
  <c r="EV13" s="1"/>
  <c r="FL13" s="1"/>
  <c r="GC13" s="1"/>
  <c r="K13"/>
  <c r="J13"/>
  <c r="O13" s="1"/>
  <c r="W12"/>
  <c r="AM12" s="1"/>
  <c r="BD12" s="1"/>
  <c r="V12"/>
  <c r="AL12" s="1"/>
  <c r="T12"/>
  <c r="AJ12" s="1"/>
  <c r="BA12" s="1"/>
  <c r="BQ12" s="1"/>
  <c r="CH12" s="1"/>
  <c r="CX12" s="1"/>
  <c r="DO12" s="1"/>
  <c r="EE12" s="1"/>
  <c r="EV12" s="1"/>
  <c r="FL12" s="1"/>
  <c r="GC12" s="1"/>
  <c r="K12"/>
  <c r="J12"/>
  <c r="O12" s="1"/>
  <c r="W11"/>
  <c r="AM11" s="1"/>
  <c r="V11"/>
  <c r="Z11" s="1"/>
  <c r="T11"/>
  <c r="AJ11" s="1"/>
  <c r="K11"/>
  <c r="J11"/>
  <c r="O11" s="1"/>
  <c r="HH37" i="6"/>
  <c r="HG37"/>
  <c r="HF37"/>
  <c r="GR37"/>
  <c r="GQ37"/>
  <c r="GP37"/>
  <c r="FW37"/>
  <c r="FV37"/>
  <c r="FU37"/>
  <c r="FG37"/>
  <c r="FF37"/>
  <c r="FE37"/>
  <c r="EL37"/>
  <c r="EK37"/>
  <c r="EJ37"/>
  <c r="DV37"/>
  <c r="DU37"/>
  <c r="DT37"/>
  <c r="DA37"/>
  <c r="CZ37"/>
  <c r="CY37"/>
  <c r="CK37"/>
  <c r="CJ37"/>
  <c r="CI37"/>
  <c r="BP37"/>
  <c r="BO37"/>
  <c r="BN37"/>
  <c r="AZ37"/>
  <c r="AY37"/>
  <c r="AX37"/>
  <c r="AE37"/>
  <c r="AD37"/>
  <c r="AC37"/>
  <c r="O37"/>
  <c r="N37"/>
  <c r="M37"/>
  <c r="HE33"/>
  <c r="GX33"/>
  <c r="GO33"/>
  <c r="GC33"/>
  <c r="FT33"/>
  <c r="FM33"/>
  <c r="FD33"/>
  <c r="ER33"/>
  <c r="EI33"/>
  <c r="EB33"/>
  <c r="DS33"/>
  <c r="DG33"/>
  <c r="CX33"/>
  <c r="CQ33"/>
  <c r="CH33"/>
  <c r="BV33"/>
  <c r="BM33"/>
  <c r="BF33"/>
  <c r="AW33"/>
  <c r="AK33"/>
  <c r="AB33"/>
  <c r="U33"/>
  <c r="L33"/>
  <c r="E33"/>
  <c r="D33"/>
  <c r="D35" s="1"/>
  <c r="C33"/>
  <c r="C35" s="1"/>
  <c r="W31"/>
  <c r="AM31" s="1"/>
  <c r="V31"/>
  <c r="AL31" s="1"/>
  <c r="T31"/>
  <c r="AJ31" s="1"/>
  <c r="BE31" s="1"/>
  <c r="BU31" s="1"/>
  <c r="CP31" s="1"/>
  <c r="DF31" s="1"/>
  <c r="EA31" s="1"/>
  <c r="EQ31" s="1"/>
  <c r="FL31" s="1"/>
  <c r="GB31" s="1"/>
  <c r="GW31" s="1"/>
  <c r="K31"/>
  <c r="J31"/>
  <c r="O31" s="1"/>
  <c r="W30"/>
  <c r="AM30" s="1"/>
  <c r="V30"/>
  <c r="Z30" s="1"/>
  <c r="AE30" s="1"/>
  <c r="T30"/>
  <c r="AJ30" s="1"/>
  <c r="BE30" s="1"/>
  <c r="BU30" s="1"/>
  <c r="CP30" s="1"/>
  <c r="DF30" s="1"/>
  <c r="EA30" s="1"/>
  <c r="EQ30" s="1"/>
  <c r="FL30" s="1"/>
  <c r="GB30" s="1"/>
  <c r="GW30" s="1"/>
  <c r="K30"/>
  <c r="J30"/>
  <c r="O30" s="1"/>
  <c r="W29"/>
  <c r="AM29" s="1"/>
  <c r="V29"/>
  <c r="Z29" s="1"/>
  <c r="AE29" s="1"/>
  <c r="T29"/>
  <c r="AJ29" s="1"/>
  <c r="BE29" s="1"/>
  <c r="BU29" s="1"/>
  <c r="CP29" s="1"/>
  <c r="DF29" s="1"/>
  <c r="EA29" s="1"/>
  <c r="EQ29" s="1"/>
  <c r="FL29" s="1"/>
  <c r="GB29" s="1"/>
  <c r="GW29" s="1"/>
  <c r="K29"/>
  <c r="J29"/>
  <c r="O29" s="1"/>
  <c r="W28"/>
  <c r="AM28" s="1"/>
  <c r="V28"/>
  <c r="Z28" s="1"/>
  <c r="AE28" s="1"/>
  <c r="T28"/>
  <c r="AJ28" s="1"/>
  <c r="BE28" s="1"/>
  <c r="BU28" s="1"/>
  <c r="CP28" s="1"/>
  <c r="DF28" s="1"/>
  <c r="EA28" s="1"/>
  <c r="EQ28" s="1"/>
  <c r="FL28" s="1"/>
  <c r="GB28" s="1"/>
  <c r="GW28" s="1"/>
  <c r="K28"/>
  <c r="J28"/>
  <c r="O28" s="1"/>
  <c r="W27"/>
  <c r="AA27" s="1"/>
  <c r="V27"/>
  <c r="AL27" s="1"/>
  <c r="T27"/>
  <c r="AJ27" s="1"/>
  <c r="BE27" s="1"/>
  <c r="BU27" s="1"/>
  <c r="CP27" s="1"/>
  <c r="DF27" s="1"/>
  <c r="EA27" s="1"/>
  <c r="EQ27" s="1"/>
  <c r="FL27" s="1"/>
  <c r="GB27" s="1"/>
  <c r="GW27" s="1"/>
  <c r="K27"/>
  <c r="J27"/>
  <c r="O27" s="1"/>
  <c r="W26"/>
  <c r="AM26" s="1"/>
  <c r="V26"/>
  <c r="Z26" s="1"/>
  <c r="AE26" s="1"/>
  <c r="T26"/>
  <c r="AJ26" s="1"/>
  <c r="BE26" s="1"/>
  <c r="BU26" s="1"/>
  <c r="CP26" s="1"/>
  <c r="DF26" s="1"/>
  <c r="EA26" s="1"/>
  <c r="EQ26" s="1"/>
  <c r="FL26" s="1"/>
  <c r="GB26" s="1"/>
  <c r="GW26" s="1"/>
  <c r="K26"/>
  <c r="J26"/>
  <c r="O26" s="1"/>
  <c r="W25"/>
  <c r="AM25" s="1"/>
  <c r="V25"/>
  <c r="Z25" s="1"/>
  <c r="AE25" s="1"/>
  <c r="T25"/>
  <c r="AJ25" s="1"/>
  <c r="BE25" s="1"/>
  <c r="BU25" s="1"/>
  <c r="CP25" s="1"/>
  <c r="DF25" s="1"/>
  <c r="EA25" s="1"/>
  <c r="EQ25" s="1"/>
  <c r="FL25" s="1"/>
  <c r="GB25" s="1"/>
  <c r="GW25" s="1"/>
  <c r="K25"/>
  <c r="J25"/>
  <c r="O25" s="1"/>
  <c r="W24"/>
  <c r="AA24" s="1"/>
  <c r="V24"/>
  <c r="Z24" s="1"/>
  <c r="AE24" s="1"/>
  <c r="T24"/>
  <c r="AJ24" s="1"/>
  <c r="BE24" s="1"/>
  <c r="BU24" s="1"/>
  <c r="CP24" s="1"/>
  <c r="DF24" s="1"/>
  <c r="EA24" s="1"/>
  <c r="EQ24" s="1"/>
  <c r="FL24" s="1"/>
  <c r="GB24" s="1"/>
  <c r="GW24" s="1"/>
  <c r="K24"/>
  <c r="J24"/>
  <c r="O24" s="1"/>
  <c r="W23"/>
  <c r="AA23" s="1"/>
  <c r="V23"/>
  <c r="T23"/>
  <c r="K23"/>
  <c r="J23"/>
  <c r="O23" s="1"/>
  <c r="GX21"/>
  <c r="GC21"/>
  <c r="GC35" s="1"/>
  <c r="FM21"/>
  <c r="FM35" s="1"/>
  <c r="ER21"/>
  <c r="ER35" s="1"/>
  <c r="EB21"/>
  <c r="DG21"/>
  <c r="DG35" s="1"/>
  <c r="CQ21"/>
  <c r="CQ35" s="1"/>
  <c r="BV21"/>
  <c r="BV35" s="1"/>
  <c r="BF21"/>
  <c r="AK21"/>
  <c r="AK35" s="1"/>
  <c r="U21"/>
  <c r="U35" s="1"/>
  <c r="L21"/>
  <c r="E35"/>
  <c r="W19"/>
  <c r="AM19" s="1"/>
  <c r="V19"/>
  <c r="Z19" s="1"/>
  <c r="AE19" s="1"/>
  <c r="T19"/>
  <c r="AJ19" s="1"/>
  <c r="BE19" s="1"/>
  <c r="BU19" s="1"/>
  <c r="CP19" s="1"/>
  <c r="DF19" s="1"/>
  <c r="EA19" s="1"/>
  <c r="EQ19" s="1"/>
  <c r="FL19" s="1"/>
  <c r="GB19" s="1"/>
  <c r="GW19" s="1"/>
  <c r="K19"/>
  <c r="J19"/>
  <c r="O19" s="1"/>
  <c r="W18"/>
  <c r="AM18" s="1"/>
  <c r="BH18" s="1"/>
  <c r="V18"/>
  <c r="AL18" s="1"/>
  <c r="T18"/>
  <c r="AJ18" s="1"/>
  <c r="BE18" s="1"/>
  <c r="BU18" s="1"/>
  <c r="CP18" s="1"/>
  <c r="DF18" s="1"/>
  <c r="EA18" s="1"/>
  <c r="EQ18" s="1"/>
  <c r="FL18" s="1"/>
  <c r="GB18" s="1"/>
  <c r="GW18" s="1"/>
  <c r="K18"/>
  <c r="J18"/>
  <c r="O18" s="1"/>
  <c r="W17"/>
  <c r="AM17" s="1"/>
  <c r="AV17" s="1"/>
  <c r="V17"/>
  <c r="Z17" s="1"/>
  <c r="AE17" s="1"/>
  <c r="T17"/>
  <c r="AJ17" s="1"/>
  <c r="BE17" s="1"/>
  <c r="BU17" s="1"/>
  <c r="CP17" s="1"/>
  <c r="DF17" s="1"/>
  <c r="EA17" s="1"/>
  <c r="EQ17" s="1"/>
  <c r="FL17" s="1"/>
  <c r="GB17" s="1"/>
  <c r="GW17" s="1"/>
  <c r="K17"/>
  <c r="J17"/>
  <c r="O17" s="1"/>
  <c r="W16"/>
  <c r="AM16" s="1"/>
  <c r="V16"/>
  <c r="AL16" s="1"/>
  <c r="T16"/>
  <c r="AJ16" s="1"/>
  <c r="BE16" s="1"/>
  <c r="BU16" s="1"/>
  <c r="CP16" s="1"/>
  <c r="DF16" s="1"/>
  <c r="EA16" s="1"/>
  <c r="EQ16" s="1"/>
  <c r="FL16" s="1"/>
  <c r="GB16" s="1"/>
  <c r="GW16" s="1"/>
  <c r="K16"/>
  <c r="J16"/>
  <c r="O16" s="1"/>
  <c r="W15"/>
  <c r="AM15" s="1"/>
  <c r="V15"/>
  <c r="Z15" s="1"/>
  <c r="AE15" s="1"/>
  <c r="T15"/>
  <c r="AJ15" s="1"/>
  <c r="BE15" s="1"/>
  <c r="BU15" s="1"/>
  <c r="CP15" s="1"/>
  <c r="DF15" s="1"/>
  <c r="EA15" s="1"/>
  <c r="EQ15" s="1"/>
  <c r="FL15" s="1"/>
  <c r="GB15" s="1"/>
  <c r="GW15" s="1"/>
  <c r="K15"/>
  <c r="J15"/>
  <c r="O15" s="1"/>
  <c r="W14"/>
  <c r="AA14" s="1"/>
  <c r="V14"/>
  <c r="Z14" s="1"/>
  <c r="AE14" s="1"/>
  <c r="T14"/>
  <c r="AJ14" s="1"/>
  <c r="BE14" s="1"/>
  <c r="BU14" s="1"/>
  <c r="CP14" s="1"/>
  <c r="DF14" s="1"/>
  <c r="EA14" s="1"/>
  <c r="EQ14" s="1"/>
  <c r="FL14" s="1"/>
  <c r="GB14" s="1"/>
  <c r="GW14" s="1"/>
  <c r="K14"/>
  <c r="J14"/>
  <c r="O14" s="1"/>
  <c r="W13"/>
  <c r="AA13" s="1"/>
  <c r="V13"/>
  <c r="Z13" s="1"/>
  <c r="AE13" s="1"/>
  <c r="T13"/>
  <c r="AJ13" s="1"/>
  <c r="BE13" s="1"/>
  <c r="BU13" s="1"/>
  <c r="CP13" s="1"/>
  <c r="DF13" s="1"/>
  <c r="EA13" s="1"/>
  <c r="EQ13" s="1"/>
  <c r="FL13" s="1"/>
  <c r="GB13" s="1"/>
  <c r="GW13" s="1"/>
  <c r="K13"/>
  <c r="J13"/>
  <c r="O13" s="1"/>
  <c r="W12"/>
  <c r="AA12" s="1"/>
  <c r="V12"/>
  <c r="AL12" s="1"/>
  <c r="T12"/>
  <c r="AJ12" s="1"/>
  <c r="BE12" s="1"/>
  <c r="BU12" s="1"/>
  <c r="CP12" s="1"/>
  <c r="DF12" s="1"/>
  <c r="EA12" s="1"/>
  <c r="EQ12" s="1"/>
  <c r="FL12" s="1"/>
  <c r="GB12" s="1"/>
  <c r="GW12" s="1"/>
  <c r="K12"/>
  <c r="J12"/>
  <c r="O12" s="1"/>
  <c r="W11"/>
  <c r="AM11" s="1"/>
  <c r="V11"/>
  <c r="T11"/>
  <c r="K11"/>
  <c r="J11"/>
  <c r="O11" s="1"/>
  <c r="M27" i="5"/>
  <c r="K27"/>
  <c r="I27"/>
  <c r="G27"/>
  <c r="E27"/>
  <c r="D27"/>
  <c r="B27"/>
  <c r="M26"/>
  <c r="K26"/>
  <c r="I26"/>
  <c r="G26"/>
  <c r="E26"/>
  <c r="D26"/>
  <c r="B26"/>
  <c r="M25"/>
  <c r="K25"/>
  <c r="I25"/>
  <c r="G25"/>
  <c r="E25"/>
  <c r="D25"/>
  <c r="B25"/>
  <c r="M24"/>
  <c r="K24"/>
  <c r="I24"/>
  <c r="G24"/>
  <c r="E24"/>
  <c r="D24"/>
  <c r="B24"/>
  <c r="M23"/>
  <c r="K23"/>
  <c r="I23"/>
  <c r="G23"/>
  <c r="E23"/>
  <c r="D23"/>
  <c r="B23"/>
  <c r="M22"/>
  <c r="K22"/>
  <c r="I22"/>
  <c r="G22"/>
  <c r="E22"/>
  <c r="D22"/>
  <c r="B22"/>
  <c r="M21"/>
  <c r="K21"/>
  <c r="I21"/>
  <c r="G21"/>
  <c r="E21"/>
  <c r="D21"/>
  <c r="B21"/>
  <c r="M20"/>
  <c r="K20"/>
  <c r="I20"/>
  <c r="G20"/>
  <c r="E20"/>
  <c r="D20"/>
  <c r="B20"/>
  <c r="M19"/>
  <c r="K19"/>
  <c r="I19"/>
  <c r="G19"/>
  <c r="P19" s="1"/>
  <c r="E19"/>
  <c r="D19"/>
  <c r="B19"/>
  <c r="M18"/>
  <c r="K18"/>
  <c r="I18"/>
  <c r="G18"/>
  <c r="P18" s="1"/>
  <c r="E18"/>
  <c r="D18"/>
  <c r="B18"/>
  <c r="P17"/>
  <c r="M17"/>
  <c r="K17"/>
  <c r="I17"/>
  <c r="G17"/>
  <c r="E17"/>
  <c r="D17"/>
  <c r="B17"/>
  <c r="M16"/>
  <c r="K16"/>
  <c r="I16"/>
  <c r="G16"/>
  <c r="P16" s="1"/>
  <c r="E16"/>
  <c r="D16"/>
  <c r="B16"/>
  <c r="P16" i="4" l="1"/>
  <c r="AX15" i="1"/>
  <c r="BY15" s="1"/>
  <c r="AX13"/>
  <c r="BY13" s="1"/>
  <c r="P15" i="5"/>
  <c r="P7"/>
  <c r="AG17" i="1"/>
  <c r="BX17" s="1"/>
  <c r="P9" i="5"/>
  <c r="P4"/>
  <c r="L11"/>
  <c r="P11"/>
  <c r="L12"/>
  <c r="P12"/>
  <c r="L10"/>
  <c r="P10"/>
  <c r="L8"/>
  <c r="P8"/>
  <c r="L13"/>
  <c r="P13"/>
  <c r="L6"/>
  <c r="P6"/>
  <c r="L5"/>
  <c r="P5"/>
  <c r="L14"/>
  <c r="P14"/>
  <c r="AM12" i="4"/>
  <c r="BD12" s="1"/>
  <c r="BT35"/>
  <c r="EJ35"/>
  <c r="AX23" i="1"/>
  <c r="BY23" s="1"/>
  <c r="P23" i="5"/>
  <c r="P27"/>
  <c r="BF35" i="6"/>
  <c r="EB35"/>
  <c r="GX35"/>
  <c r="AC27"/>
  <c r="AD27" s="1"/>
  <c r="AC23"/>
  <c r="AD23" s="1"/>
  <c r="AC24"/>
  <c r="AD24" s="1"/>
  <c r="AF24" s="1"/>
  <c r="AC13"/>
  <c r="AD13" s="1"/>
  <c r="AF13" s="1"/>
  <c r="AC14"/>
  <c r="AD14" s="1"/>
  <c r="AF14" s="1"/>
  <c r="AC12"/>
  <c r="AD12" s="1"/>
  <c r="AX17"/>
  <c r="AY17" s="1"/>
  <c r="FV28" i="3"/>
  <c r="FW28" s="1"/>
  <c r="FY28" s="1"/>
  <c r="FV24"/>
  <c r="FW24" s="1"/>
  <c r="FY24" s="1"/>
  <c r="FV16"/>
  <c r="FW16" s="1"/>
  <c r="FY16" s="1"/>
  <c r="FV13"/>
  <c r="FW13" s="1"/>
  <c r="FY13" s="1"/>
  <c r="FV17"/>
  <c r="FW17" s="1"/>
  <c r="FY17" s="1"/>
  <c r="FV31"/>
  <c r="FW31" s="1"/>
  <c r="FY31" s="1"/>
  <c r="FV27"/>
  <c r="FW27" s="1"/>
  <c r="FY27" s="1"/>
  <c r="FV23"/>
  <c r="FW23" s="1"/>
  <c r="FV19"/>
  <c r="FW19" s="1"/>
  <c r="FY19" s="1"/>
  <c r="FV15"/>
  <c r="FW15" s="1"/>
  <c r="FY15" s="1"/>
  <c r="FV12"/>
  <c r="FW12" s="1"/>
  <c r="FY12" s="1"/>
  <c r="FV29"/>
  <c r="FW29" s="1"/>
  <c r="FY29" s="1"/>
  <c r="FV25"/>
  <c r="FW25" s="1"/>
  <c r="FY25" s="1"/>
  <c r="FV14"/>
  <c r="FW14" s="1"/>
  <c r="FY14" s="1"/>
  <c r="FV30"/>
  <c r="FW30" s="1"/>
  <c r="FY30" s="1"/>
  <c r="FV26"/>
  <c r="FW26" s="1"/>
  <c r="FY26" s="1"/>
  <c r="FV18"/>
  <c r="FW18" s="1"/>
  <c r="FY18" s="1"/>
  <c r="FV11"/>
  <c r="FW11" s="1"/>
  <c r="FY11" s="1"/>
  <c r="FY21" s="1"/>
  <c r="AG13" i="1"/>
  <c r="BX13" s="1"/>
  <c r="BV17"/>
  <c r="CR17" s="1"/>
  <c r="AG28"/>
  <c r="BX28" s="1"/>
  <c r="AS17"/>
  <c r="AU17" s="1"/>
  <c r="AV17" s="1"/>
  <c r="AG26"/>
  <c r="BX26" s="1"/>
  <c r="AX16"/>
  <c r="BY16" s="1"/>
  <c r="BB11"/>
  <c r="AG29"/>
  <c r="BX29" s="1"/>
  <c r="AG19"/>
  <c r="BX19" s="1"/>
  <c r="BE19"/>
  <c r="AS19"/>
  <c r="AU19" s="1"/>
  <c r="AV19" s="1"/>
  <c r="AX19" s="1"/>
  <c r="BY19" s="1"/>
  <c r="BD23"/>
  <c r="BU23" s="1"/>
  <c r="AG11"/>
  <c r="BX11" s="1"/>
  <c r="AG16"/>
  <c r="BX16" s="1"/>
  <c r="BV23"/>
  <c r="BJ23"/>
  <c r="BL23" s="1"/>
  <c r="BM23" s="1"/>
  <c r="AR18"/>
  <c r="AW18" s="1"/>
  <c r="AX18" s="1"/>
  <c r="BY18" s="1"/>
  <c r="AM21"/>
  <c r="BE24"/>
  <c r="AS24"/>
  <c r="AU24" s="1"/>
  <c r="AV24" s="1"/>
  <c r="AX24" s="1"/>
  <c r="BY24" s="1"/>
  <c r="BD25"/>
  <c r="AR25"/>
  <c r="AW25" s="1"/>
  <c r="AX25" s="1"/>
  <c r="BY25" s="1"/>
  <c r="AG15"/>
  <c r="BX15" s="1"/>
  <c r="AX11"/>
  <c r="BY11" s="1"/>
  <c r="AX12"/>
  <c r="BY12" s="1"/>
  <c r="AX28"/>
  <c r="BY28" s="1"/>
  <c r="AG12"/>
  <c r="BX12" s="1"/>
  <c r="AX29"/>
  <c r="BY29" s="1"/>
  <c r="AX17"/>
  <c r="BY17" s="1"/>
  <c r="P33"/>
  <c r="P21"/>
  <c r="BV29"/>
  <c r="BJ29"/>
  <c r="BL29" s="1"/>
  <c r="BM29" s="1"/>
  <c r="BV25"/>
  <c r="BJ25"/>
  <c r="BL25" s="1"/>
  <c r="BM25" s="1"/>
  <c r="BJ28"/>
  <c r="BL28" s="1"/>
  <c r="BM28" s="1"/>
  <c r="BV28"/>
  <c r="CQ26"/>
  <c r="CE26"/>
  <c r="BU12"/>
  <c r="BI12"/>
  <c r="BN12" s="1"/>
  <c r="BV11"/>
  <c r="BJ11"/>
  <c r="BL11" s="1"/>
  <c r="BM11" s="1"/>
  <c r="BJ14"/>
  <c r="BL14" s="1"/>
  <c r="BM14" s="1"/>
  <c r="BO14" s="1"/>
  <c r="BZ14" s="1"/>
  <c r="CA14" s="1"/>
  <c r="BV14"/>
  <c r="BD31"/>
  <c r="AR31"/>
  <c r="AW31" s="1"/>
  <c r="AX31" s="1"/>
  <c r="BY31" s="1"/>
  <c r="BU30"/>
  <c r="BI30"/>
  <c r="BN30" s="1"/>
  <c r="BD21"/>
  <c r="BI11"/>
  <c r="BN11" s="1"/>
  <c r="BU11"/>
  <c r="BI29"/>
  <c r="BN29" s="1"/>
  <c r="BU29"/>
  <c r="BU27"/>
  <c r="BI27"/>
  <c r="BN27" s="1"/>
  <c r="BV15"/>
  <c r="BJ15"/>
  <c r="BL15" s="1"/>
  <c r="BM15" s="1"/>
  <c r="CF13"/>
  <c r="CH13" s="1"/>
  <c r="CI13" s="1"/>
  <c r="CR13"/>
  <c r="BV26"/>
  <c r="BJ26"/>
  <c r="BL26" s="1"/>
  <c r="BM26" s="1"/>
  <c r="BO26" s="1"/>
  <c r="BZ26" s="1"/>
  <c r="BV31"/>
  <c r="BJ31"/>
  <c r="BL31" s="1"/>
  <c r="BM31" s="1"/>
  <c r="BU24"/>
  <c r="BI24"/>
  <c r="BN24" s="1"/>
  <c r="AK33"/>
  <c r="AK35" s="1"/>
  <c r="BB23"/>
  <c r="BI19"/>
  <c r="BN19" s="1"/>
  <c r="BU19"/>
  <c r="CE18"/>
  <c r="CQ18"/>
  <c r="BI15"/>
  <c r="BN15" s="1"/>
  <c r="BU15"/>
  <c r="CE14"/>
  <c r="CQ14"/>
  <c r="BU16"/>
  <c r="BI16"/>
  <c r="BN16" s="1"/>
  <c r="BE30"/>
  <c r="AS30"/>
  <c r="AU30" s="1"/>
  <c r="AV30" s="1"/>
  <c r="AX30" s="1"/>
  <c r="BY30" s="1"/>
  <c r="BE27"/>
  <c r="AS27"/>
  <c r="AU27" s="1"/>
  <c r="AV27" s="1"/>
  <c r="AX27" s="1"/>
  <c r="BY27" s="1"/>
  <c r="BU28"/>
  <c r="BI28"/>
  <c r="BN28" s="1"/>
  <c r="BO28" s="1"/>
  <c r="BZ28" s="1"/>
  <c r="BV16"/>
  <c r="BJ16"/>
  <c r="BL16" s="1"/>
  <c r="BM16" s="1"/>
  <c r="BU17"/>
  <c r="BI17"/>
  <c r="BN17" s="1"/>
  <c r="BO17" s="1"/>
  <c r="BZ17" s="1"/>
  <c r="BV12"/>
  <c r="BJ12"/>
  <c r="BL12" s="1"/>
  <c r="BM12" s="1"/>
  <c r="BJ18"/>
  <c r="BL18" s="1"/>
  <c r="BM18" s="1"/>
  <c r="BO18" s="1"/>
  <c r="BZ18" s="1"/>
  <c r="BV18"/>
  <c r="BU13"/>
  <c r="BI13"/>
  <c r="BN13" s="1"/>
  <c r="BO13" s="1"/>
  <c r="BZ13" s="1"/>
  <c r="AM33"/>
  <c r="AM35" s="1"/>
  <c r="P12" i="4"/>
  <c r="AB15"/>
  <c r="AD15" s="1"/>
  <c r="AE15" s="1"/>
  <c r="BD16"/>
  <c r="BI16" s="1"/>
  <c r="BN16" s="1"/>
  <c r="AB31"/>
  <c r="AD31" s="1"/>
  <c r="AE31" s="1"/>
  <c r="AA24"/>
  <c r="AF24" s="1"/>
  <c r="AA27"/>
  <c r="AF27" s="1"/>
  <c r="AG27" s="1"/>
  <c r="P14"/>
  <c r="AA16"/>
  <c r="AF16" s="1"/>
  <c r="AG16" s="1"/>
  <c r="P27"/>
  <c r="AA28"/>
  <c r="AF28" s="1"/>
  <c r="P27" i="3"/>
  <c r="BC35" i="4"/>
  <c r="CK35"/>
  <c r="GI35"/>
  <c r="V21"/>
  <c r="AM14"/>
  <c r="BD14" s="1"/>
  <c r="AN16"/>
  <c r="AS16" s="1"/>
  <c r="AU16" s="1"/>
  <c r="AV16" s="1"/>
  <c r="AX16" s="1"/>
  <c r="AT35"/>
  <c r="AT37" s="1"/>
  <c r="U35"/>
  <c r="DS35"/>
  <c r="FA35"/>
  <c r="AB14"/>
  <c r="AD14" s="1"/>
  <c r="AE14" s="1"/>
  <c r="AG14" s="1"/>
  <c r="AB19"/>
  <c r="AD19" s="1"/>
  <c r="AE19" s="1"/>
  <c r="AB26"/>
  <c r="AD26" s="1"/>
  <c r="AE26" s="1"/>
  <c r="AB27"/>
  <c r="AD27" s="1"/>
  <c r="AE27" s="1"/>
  <c r="L35" i="3"/>
  <c r="L37" s="1"/>
  <c r="H5" i="5"/>
  <c r="J15"/>
  <c r="P22"/>
  <c r="P21"/>
  <c r="P26"/>
  <c r="P24"/>
  <c r="P20"/>
  <c r="P25"/>
  <c r="FZ35" i="4"/>
  <c r="FZ37" s="1"/>
  <c r="EN35" i="3"/>
  <c r="EN37" s="1"/>
  <c r="FI35" i="4"/>
  <c r="FI37" s="1"/>
  <c r="DJ35"/>
  <c r="DJ37" s="1"/>
  <c r="CS35"/>
  <c r="CS37" s="1"/>
  <c r="AC35"/>
  <c r="AC37" s="1"/>
  <c r="AR17"/>
  <c r="AW17" s="1"/>
  <c r="BD17"/>
  <c r="AN13"/>
  <c r="AN23"/>
  <c r="BE23" s="1"/>
  <c r="BJ23" s="1"/>
  <c r="BL23" s="1"/>
  <c r="BM23" s="1"/>
  <c r="V33"/>
  <c r="AA31"/>
  <c r="AF31" s="1"/>
  <c r="AG31" s="1"/>
  <c r="AM18"/>
  <c r="T33"/>
  <c r="AA11"/>
  <c r="AF11" s="1"/>
  <c r="AG11" s="1"/>
  <c r="AA17"/>
  <c r="AF17" s="1"/>
  <c r="AG17" s="1"/>
  <c r="AN11"/>
  <c r="BE11" s="1"/>
  <c r="BV11" s="1"/>
  <c r="AA23"/>
  <c r="AF23" s="1"/>
  <c r="AG23" s="1"/>
  <c r="AB30"/>
  <c r="AD30" s="1"/>
  <c r="AE30" s="1"/>
  <c r="M19" i="3"/>
  <c r="N19" s="1"/>
  <c r="P19" s="1"/>
  <c r="T21" i="6"/>
  <c r="M11"/>
  <c r="N11" s="1"/>
  <c r="P11" s="1"/>
  <c r="AM23"/>
  <c r="BH23" s="1"/>
  <c r="BX23" s="1"/>
  <c r="T33" i="3"/>
  <c r="Z18"/>
  <c r="AL25"/>
  <c r="AQ25" s="1"/>
  <c r="AA12"/>
  <c r="AA13"/>
  <c r="AM14"/>
  <c r="BD14" s="1"/>
  <c r="BH14" s="1"/>
  <c r="AA23"/>
  <c r="Z28"/>
  <c r="Z29"/>
  <c r="AL15"/>
  <c r="BC15" s="1"/>
  <c r="BS15" s="1"/>
  <c r="AJ23"/>
  <c r="AA31"/>
  <c r="AA28"/>
  <c r="BD16"/>
  <c r="BH16" s="1"/>
  <c r="AR16"/>
  <c r="AR24"/>
  <c r="BD24"/>
  <c r="BH24" s="1"/>
  <c r="BG24"/>
  <c r="BS24"/>
  <c r="CJ24" s="1"/>
  <c r="AL13"/>
  <c r="AA24"/>
  <c r="AQ24"/>
  <c r="AL11"/>
  <c r="AQ11" s="1"/>
  <c r="AA17"/>
  <c r="AM18"/>
  <c r="BD18" s="1"/>
  <c r="BT18" s="1"/>
  <c r="Z24"/>
  <c r="AA27"/>
  <c r="Z14"/>
  <c r="AS35"/>
  <c r="AS37" s="1"/>
  <c r="DG35"/>
  <c r="DG37" s="1"/>
  <c r="FU35"/>
  <c r="FU37" s="1"/>
  <c r="AR12"/>
  <c r="AA16"/>
  <c r="AL17"/>
  <c r="AL19"/>
  <c r="BC19" s="1"/>
  <c r="BG19" s="1"/>
  <c r="AM25"/>
  <c r="AR25" s="1"/>
  <c r="AL26"/>
  <c r="BC26" s="1"/>
  <c r="BB21" i="4"/>
  <c r="BS11"/>
  <c r="BU12"/>
  <c r="BI12"/>
  <c r="BN12" s="1"/>
  <c r="BD13"/>
  <c r="AR13"/>
  <c r="AW13" s="1"/>
  <c r="BJ15"/>
  <c r="BL15" s="1"/>
  <c r="BM15" s="1"/>
  <c r="BV15"/>
  <c r="BV19"/>
  <c r="BJ19"/>
  <c r="BL19" s="1"/>
  <c r="BM19" s="1"/>
  <c r="BE12"/>
  <c r="AS12"/>
  <c r="AU12" s="1"/>
  <c r="AV12" s="1"/>
  <c r="BE14"/>
  <c r="AS14"/>
  <c r="AU14" s="1"/>
  <c r="AV14" s="1"/>
  <c r="BU14"/>
  <c r="BI14"/>
  <c r="BN14" s="1"/>
  <c r="M30"/>
  <c r="N30" s="1"/>
  <c r="P30" s="1"/>
  <c r="M26"/>
  <c r="N26" s="1"/>
  <c r="P26" s="1"/>
  <c r="M31"/>
  <c r="N31" s="1"/>
  <c r="P31" s="1"/>
  <c r="M27"/>
  <c r="N27" s="1"/>
  <c r="M23"/>
  <c r="N23" s="1"/>
  <c r="P23" s="1"/>
  <c r="M28"/>
  <c r="N28" s="1"/>
  <c r="P28" s="1"/>
  <c r="M24"/>
  <c r="N24" s="1"/>
  <c r="P24" s="1"/>
  <c r="M17"/>
  <c r="N17" s="1"/>
  <c r="P17" s="1"/>
  <c r="M29"/>
  <c r="N29" s="1"/>
  <c r="P29" s="1"/>
  <c r="M25"/>
  <c r="N25" s="1"/>
  <c r="P25" s="1"/>
  <c r="M18"/>
  <c r="N18" s="1"/>
  <c r="P18" s="1"/>
  <c r="AM15"/>
  <c r="AA15"/>
  <c r="AF15" s="1"/>
  <c r="AG15" s="1"/>
  <c r="BE17"/>
  <c r="AS17"/>
  <c r="AU17" s="1"/>
  <c r="AV17" s="1"/>
  <c r="AN18"/>
  <c r="AB18"/>
  <c r="AD18" s="1"/>
  <c r="AE18" s="1"/>
  <c r="AG18" s="1"/>
  <c r="AM19"/>
  <c r="AA19"/>
  <c r="AF19" s="1"/>
  <c r="BE24"/>
  <c r="AS24"/>
  <c r="AU24" s="1"/>
  <c r="AV24" s="1"/>
  <c r="AR26"/>
  <c r="AW26" s="1"/>
  <c r="BD26"/>
  <c r="BE30"/>
  <c r="AS30"/>
  <c r="AU30" s="1"/>
  <c r="AV30" s="1"/>
  <c r="AM11"/>
  <c r="M13"/>
  <c r="N13" s="1"/>
  <c r="P13" s="1"/>
  <c r="M15"/>
  <c r="N15" s="1"/>
  <c r="P15" s="1"/>
  <c r="M19"/>
  <c r="N19" s="1"/>
  <c r="P19" s="1"/>
  <c r="BU24"/>
  <c r="BI24"/>
  <c r="BN24" s="1"/>
  <c r="AS25"/>
  <c r="AU25" s="1"/>
  <c r="AV25" s="1"/>
  <c r="BE25"/>
  <c r="BV27"/>
  <c r="BJ27"/>
  <c r="BL27" s="1"/>
  <c r="BM27" s="1"/>
  <c r="BE28"/>
  <c r="AS28"/>
  <c r="AU28" s="1"/>
  <c r="AV28" s="1"/>
  <c r="AR30"/>
  <c r="AW30" s="1"/>
  <c r="BD30"/>
  <c r="AK21"/>
  <c r="AS11"/>
  <c r="AU11" s="1"/>
  <c r="AV11" s="1"/>
  <c r="AB12"/>
  <c r="AD12" s="1"/>
  <c r="AE12" s="1"/>
  <c r="AG12" s="1"/>
  <c r="AR12"/>
  <c r="AW12" s="1"/>
  <c r="AX12" s="1"/>
  <c r="AA13"/>
  <c r="AF13" s="1"/>
  <c r="AG13" s="1"/>
  <c r="AS15"/>
  <c r="AU15" s="1"/>
  <c r="AV15" s="1"/>
  <c r="AS19"/>
  <c r="AU19" s="1"/>
  <c r="AV19" s="1"/>
  <c r="BD25"/>
  <c r="AR25"/>
  <c r="AW25" s="1"/>
  <c r="AX25" s="1"/>
  <c r="BD27"/>
  <c r="AR27"/>
  <c r="AW27" s="1"/>
  <c r="BU28"/>
  <c r="BI28"/>
  <c r="BN28" s="1"/>
  <c r="AS29"/>
  <c r="AU29" s="1"/>
  <c r="AV29" s="1"/>
  <c r="BE29"/>
  <c r="BV31"/>
  <c r="BJ31"/>
  <c r="BL31" s="1"/>
  <c r="BM31" s="1"/>
  <c r="M11"/>
  <c r="N11" s="1"/>
  <c r="P11" s="1"/>
  <c r="T21"/>
  <c r="BU17"/>
  <c r="BI17"/>
  <c r="BN17" s="1"/>
  <c r="BD18"/>
  <c r="AR18"/>
  <c r="AW18" s="1"/>
  <c r="BE26"/>
  <c r="AS26"/>
  <c r="AU26" s="1"/>
  <c r="AV26" s="1"/>
  <c r="BD29"/>
  <c r="AR29"/>
  <c r="AW29" s="1"/>
  <c r="BD31"/>
  <c r="AR31"/>
  <c r="AW31" s="1"/>
  <c r="AM23"/>
  <c r="AB25"/>
  <c r="AD25" s="1"/>
  <c r="AE25" s="1"/>
  <c r="AA26"/>
  <c r="AF26" s="1"/>
  <c r="AG26" s="1"/>
  <c r="AB29"/>
  <c r="AD29" s="1"/>
  <c r="AE29" s="1"/>
  <c r="AA30"/>
  <c r="AF30" s="1"/>
  <c r="AG30" s="1"/>
  <c r="L35"/>
  <c r="L37" s="1"/>
  <c r="CB35"/>
  <c r="CB37" s="1"/>
  <c r="AK23"/>
  <c r="AS23"/>
  <c r="AU23" s="1"/>
  <c r="AV23" s="1"/>
  <c r="AB24"/>
  <c r="AD24" s="1"/>
  <c r="AE24" s="1"/>
  <c r="AR24"/>
  <c r="AW24" s="1"/>
  <c r="AA25"/>
  <c r="AF25" s="1"/>
  <c r="AG25" s="1"/>
  <c r="AS27"/>
  <c r="AU27" s="1"/>
  <c r="AV27" s="1"/>
  <c r="AB28"/>
  <c r="AD28" s="1"/>
  <c r="AE28" s="1"/>
  <c r="AR28"/>
  <c r="AW28" s="1"/>
  <c r="AA29"/>
  <c r="AF29" s="1"/>
  <c r="AG29" s="1"/>
  <c r="AS31"/>
  <c r="AU31" s="1"/>
  <c r="AV31" s="1"/>
  <c r="EA35"/>
  <c r="EA37" s="1"/>
  <c r="ER35"/>
  <c r="ER37" s="1"/>
  <c r="BK35"/>
  <c r="BK37" s="1"/>
  <c r="GQ35"/>
  <c r="GQ37" s="1"/>
  <c r="BC12" i="3"/>
  <c r="AQ12"/>
  <c r="BD15"/>
  <c r="AR15"/>
  <c r="AR17"/>
  <c r="BD17"/>
  <c r="AQ18"/>
  <c r="BC18"/>
  <c r="BD11"/>
  <c r="AR11"/>
  <c r="AR13"/>
  <c r="BD13"/>
  <c r="BH12"/>
  <c r="BT12"/>
  <c r="AQ14"/>
  <c r="BC14"/>
  <c r="AJ21"/>
  <c r="BA11"/>
  <c r="BC16"/>
  <c r="AQ16"/>
  <c r="BH18"/>
  <c r="BD19"/>
  <c r="AR19"/>
  <c r="BH23"/>
  <c r="BT23"/>
  <c r="AJ33"/>
  <c r="BA23"/>
  <c r="BC28"/>
  <c r="AQ28"/>
  <c r="AR30"/>
  <c r="BD30"/>
  <c r="V33"/>
  <c r="AL23"/>
  <c r="Z23"/>
  <c r="AE23" s="1"/>
  <c r="AF23" s="1"/>
  <c r="BT24"/>
  <c r="AM26"/>
  <c r="AA26"/>
  <c r="BD27"/>
  <c r="AR27"/>
  <c r="BC30"/>
  <c r="AQ30"/>
  <c r="M12"/>
  <c r="N12" s="1"/>
  <c r="P12" s="1"/>
  <c r="M16"/>
  <c r="N16" s="1"/>
  <c r="P16" s="1"/>
  <c r="V21"/>
  <c r="V35" s="1"/>
  <c r="M23"/>
  <c r="N23" s="1"/>
  <c r="P23" s="1"/>
  <c r="BZ35"/>
  <c r="BZ37" s="1"/>
  <c r="AQ27"/>
  <c r="BC27"/>
  <c r="BD31"/>
  <c r="AR31"/>
  <c r="M24"/>
  <c r="N24" s="1"/>
  <c r="P24" s="1"/>
  <c r="M11"/>
  <c r="N11" s="1"/>
  <c r="P11" s="1"/>
  <c r="T21"/>
  <c r="T35" s="1"/>
  <c r="AA11"/>
  <c r="Z12"/>
  <c r="M15"/>
  <c r="N15" s="1"/>
  <c r="P15" s="1"/>
  <c r="AA15"/>
  <c r="Z16"/>
  <c r="AR18"/>
  <c r="AA19"/>
  <c r="AR23"/>
  <c r="M31"/>
  <c r="N31" s="1"/>
  <c r="P31" s="1"/>
  <c r="M27"/>
  <c r="N27" s="1"/>
  <c r="M28"/>
  <c r="N28" s="1"/>
  <c r="P28" s="1"/>
  <c r="M29"/>
  <c r="N29" s="1"/>
  <c r="P29" s="1"/>
  <c r="M25"/>
  <c r="N25" s="1"/>
  <c r="P25" s="1"/>
  <c r="M30"/>
  <c r="N30" s="1"/>
  <c r="P30" s="1"/>
  <c r="M26"/>
  <c r="N26" s="1"/>
  <c r="P26" s="1"/>
  <c r="AQ26"/>
  <c r="BS29"/>
  <c r="BG29"/>
  <c r="BT28"/>
  <c r="BH28"/>
  <c r="BD29"/>
  <c r="AR29"/>
  <c r="AQ31"/>
  <c r="BC31"/>
  <c r="M13"/>
  <c r="N13" s="1"/>
  <c r="P13" s="1"/>
  <c r="M17"/>
  <c r="N17" s="1"/>
  <c r="P17" s="1"/>
  <c r="M14"/>
  <c r="N14" s="1"/>
  <c r="P14" s="1"/>
  <c r="M18"/>
  <c r="N18" s="1"/>
  <c r="P18" s="1"/>
  <c r="Z27"/>
  <c r="AA30"/>
  <c r="Z31"/>
  <c r="AB35"/>
  <c r="AB37" s="1"/>
  <c r="CP35"/>
  <c r="CP37" s="1"/>
  <c r="FD35"/>
  <c r="FD37" s="1"/>
  <c r="AR28"/>
  <c r="AA29"/>
  <c r="AQ29"/>
  <c r="Z30"/>
  <c r="BI35"/>
  <c r="BI37" s="1"/>
  <c r="DW35"/>
  <c r="DW37" s="1"/>
  <c r="GK35"/>
  <c r="GK37" s="1"/>
  <c r="AA15" i="6"/>
  <c r="AC15" s="1"/>
  <c r="AD15" s="1"/>
  <c r="AF15" s="1"/>
  <c r="AA17"/>
  <c r="AC17" s="1"/>
  <c r="AD17" s="1"/>
  <c r="AF17" s="1"/>
  <c r="V33"/>
  <c r="BH17"/>
  <c r="BX17" s="1"/>
  <c r="CG17" s="1"/>
  <c r="CI17" s="1"/>
  <c r="CJ17" s="1"/>
  <c r="AA18"/>
  <c r="AC18" s="1"/>
  <c r="AD18" s="1"/>
  <c r="AA25"/>
  <c r="AC25" s="1"/>
  <c r="AD25" s="1"/>
  <c r="AF25" s="1"/>
  <c r="AL26"/>
  <c r="BG26" s="1"/>
  <c r="BW26" s="1"/>
  <c r="AA29"/>
  <c r="AC29" s="1"/>
  <c r="AD29" s="1"/>
  <c r="AF29" s="1"/>
  <c r="AA31"/>
  <c r="AC31" s="1"/>
  <c r="AD31" s="1"/>
  <c r="AV16"/>
  <c r="AX16" s="1"/>
  <c r="AY16" s="1"/>
  <c r="BH16"/>
  <c r="BL16" s="1"/>
  <c r="BN16" s="1"/>
  <c r="BO16" s="1"/>
  <c r="BH29"/>
  <c r="BL29" s="1"/>
  <c r="BN29" s="1"/>
  <c r="BO29" s="1"/>
  <c r="AV29"/>
  <c r="AX29" s="1"/>
  <c r="AY29" s="1"/>
  <c r="BH31"/>
  <c r="BL31" s="1"/>
  <c r="BN31" s="1"/>
  <c r="BO31" s="1"/>
  <c r="AV31"/>
  <c r="AX31" s="1"/>
  <c r="AY31" s="1"/>
  <c r="BH25"/>
  <c r="BX25" s="1"/>
  <c r="AV25"/>
  <c r="AX25" s="1"/>
  <c r="AY25" s="1"/>
  <c r="V21"/>
  <c r="AM12"/>
  <c r="AL13"/>
  <c r="Z18"/>
  <c r="AE18" s="1"/>
  <c r="AF18" s="1"/>
  <c r="AM27"/>
  <c r="AL28"/>
  <c r="AU28" s="1"/>
  <c r="AZ28" s="1"/>
  <c r="AL30"/>
  <c r="BG30" s="1"/>
  <c r="BW30" s="1"/>
  <c r="AA16"/>
  <c r="AC16" s="1"/>
  <c r="AD16" s="1"/>
  <c r="AA11"/>
  <c r="AC11" s="1"/>
  <c r="AD11" s="1"/>
  <c r="Z16"/>
  <c r="AE16" s="1"/>
  <c r="AL19"/>
  <c r="BG19" s="1"/>
  <c r="BK19" s="1"/>
  <c r="BP19" s="1"/>
  <c r="T33"/>
  <c r="AJ23"/>
  <c r="BE23" s="1"/>
  <c r="BU23" s="1"/>
  <c r="AL24"/>
  <c r="AU24" s="1"/>
  <c r="AZ24" s="1"/>
  <c r="AA28"/>
  <c r="AC28" s="1"/>
  <c r="AD28" s="1"/>
  <c r="AF28" s="1"/>
  <c r="AA30"/>
  <c r="AC30" s="1"/>
  <c r="AD30" s="1"/>
  <c r="AF30" s="1"/>
  <c r="Z12"/>
  <c r="AE12" s="1"/>
  <c r="AF12" s="1"/>
  <c r="AM13"/>
  <c r="AV13" s="1"/>
  <c r="AX13" s="1"/>
  <c r="AY13" s="1"/>
  <c r="AL14"/>
  <c r="AU14" s="1"/>
  <c r="AZ14" s="1"/>
  <c r="AL17"/>
  <c r="BG16"/>
  <c r="AU16"/>
  <c r="AZ16" s="1"/>
  <c r="BG12"/>
  <c r="AU12"/>
  <c r="AZ12" s="1"/>
  <c r="BH15"/>
  <c r="AV15"/>
  <c r="AX15" s="1"/>
  <c r="AY15" s="1"/>
  <c r="BH11"/>
  <c r="AV11"/>
  <c r="AX11" s="1"/>
  <c r="AY11" s="1"/>
  <c r="M28"/>
  <c r="N28" s="1"/>
  <c r="P28" s="1"/>
  <c r="M24"/>
  <c r="N24" s="1"/>
  <c r="P24" s="1"/>
  <c r="M29"/>
  <c r="N29" s="1"/>
  <c r="P29" s="1"/>
  <c r="M25"/>
  <c r="N25" s="1"/>
  <c r="P25" s="1"/>
  <c r="M18"/>
  <c r="N18" s="1"/>
  <c r="P18" s="1"/>
  <c r="M30"/>
  <c r="N30" s="1"/>
  <c r="P30" s="1"/>
  <c r="M26"/>
  <c r="N26" s="1"/>
  <c r="P26" s="1"/>
  <c r="M19"/>
  <c r="N19" s="1"/>
  <c r="P19" s="1"/>
  <c r="M31"/>
  <c r="N31" s="1"/>
  <c r="P31" s="1"/>
  <c r="M27"/>
  <c r="N27" s="1"/>
  <c r="P27" s="1"/>
  <c r="M23"/>
  <c r="N23" s="1"/>
  <c r="P23" s="1"/>
  <c r="BX18"/>
  <c r="BL18"/>
  <c r="BN18" s="1"/>
  <c r="BO18" s="1"/>
  <c r="BH19"/>
  <c r="AV19"/>
  <c r="AX19" s="1"/>
  <c r="AY19" s="1"/>
  <c r="BG27"/>
  <c r="AU27"/>
  <c r="AZ27" s="1"/>
  <c r="AL11"/>
  <c r="M13"/>
  <c r="N13" s="1"/>
  <c r="P13" s="1"/>
  <c r="AM14"/>
  <c r="AL15"/>
  <c r="BH26"/>
  <c r="AV26"/>
  <c r="AX26" s="1"/>
  <c r="AY26" s="1"/>
  <c r="BG31"/>
  <c r="AU31"/>
  <c r="AZ31" s="1"/>
  <c r="BA31" s="1"/>
  <c r="AJ11"/>
  <c r="M12"/>
  <c r="N12" s="1"/>
  <c r="P12" s="1"/>
  <c r="M16"/>
  <c r="N16" s="1"/>
  <c r="P16" s="1"/>
  <c r="M17"/>
  <c r="N17" s="1"/>
  <c r="P17" s="1"/>
  <c r="BG18"/>
  <c r="AU18"/>
  <c r="AZ18" s="1"/>
  <c r="M15"/>
  <c r="N15" s="1"/>
  <c r="P15" s="1"/>
  <c r="BH28"/>
  <c r="AV28"/>
  <c r="AX28" s="1"/>
  <c r="AY28" s="1"/>
  <c r="BH30"/>
  <c r="AV30"/>
  <c r="AX30" s="1"/>
  <c r="AY30" s="1"/>
  <c r="Z11"/>
  <c r="AE11" s="1"/>
  <c r="AF11" s="1"/>
  <c r="M14"/>
  <c r="N14" s="1"/>
  <c r="P14" s="1"/>
  <c r="AM24"/>
  <c r="AL25"/>
  <c r="AL29"/>
  <c r="AV18"/>
  <c r="AX18" s="1"/>
  <c r="AY18" s="1"/>
  <c r="AA19"/>
  <c r="AC19" s="1"/>
  <c r="AD19" s="1"/>
  <c r="AF19" s="1"/>
  <c r="Z23"/>
  <c r="AE23" s="1"/>
  <c r="AF23" s="1"/>
  <c r="AA26"/>
  <c r="AC26" s="1"/>
  <c r="AD26" s="1"/>
  <c r="AF26" s="1"/>
  <c r="Z27"/>
  <c r="AE27" s="1"/>
  <c r="AF27" s="1"/>
  <c r="Z31"/>
  <c r="AE31" s="1"/>
  <c r="AF31" s="1"/>
  <c r="L35"/>
  <c r="L37" s="1"/>
  <c r="AW35"/>
  <c r="AW37" s="1"/>
  <c r="CH35"/>
  <c r="CH37" s="1"/>
  <c r="DS35"/>
  <c r="DS37" s="1"/>
  <c r="FD35"/>
  <c r="FD37" s="1"/>
  <c r="GO35"/>
  <c r="GO37" s="1"/>
  <c r="AL23"/>
  <c r="AB35"/>
  <c r="AB37" s="1"/>
  <c r="BM35"/>
  <c r="BM37" s="1"/>
  <c r="CX35"/>
  <c r="CX37" s="1"/>
  <c r="EI35"/>
  <c r="EI37" s="1"/>
  <c r="FT35"/>
  <c r="FT37" s="1"/>
  <c r="HE35"/>
  <c r="HE37" s="1"/>
  <c r="AX31" i="4" l="1"/>
  <c r="AG24"/>
  <c r="BO15" i="1"/>
  <c r="BZ15" s="1"/>
  <c r="AF16" i="6"/>
  <c r="BA28"/>
  <c r="AX29" i="4"/>
  <c r="AX27"/>
  <c r="AX30"/>
  <c r="AX26"/>
  <c r="AG28"/>
  <c r="BO16" i="1"/>
  <c r="BZ16" s="1"/>
  <c r="AX28" i="4"/>
  <c r="AX24"/>
  <c r="AG19"/>
  <c r="AX17"/>
  <c r="M9" i="10"/>
  <c r="M10"/>
  <c r="BA16" i="6"/>
  <c r="BA18"/>
  <c r="E5" i="5"/>
  <c r="CA28" i="1"/>
  <c r="AG21" i="4"/>
  <c r="AR14"/>
  <c r="AW14" s="1"/>
  <c r="AX14" s="1"/>
  <c r="H11" i="5"/>
  <c r="E11" s="1"/>
  <c r="M8" i="10"/>
  <c r="M4"/>
  <c r="H4" i="5"/>
  <c r="E4" s="1"/>
  <c r="CA15" i="1"/>
  <c r="CA18"/>
  <c r="AF21" i="6"/>
  <c r="CA13" i="1"/>
  <c r="CA26"/>
  <c r="BX31" i="6"/>
  <c r="CG31" s="1"/>
  <c r="CI31" s="1"/>
  <c r="CJ31" s="1"/>
  <c r="CJ18" i="1"/>
  <c r="CJ26"/>
  <c r="CJ14"/>
  <c r="BU16" i="4"/>
  <c r="V35"/>
  <c r="BL23" i="6"/>
  <c r="BN23" s="1"/>
  <c r="BO23" s="1"/>
  <c r="BS11" i="1"/>
  <c r="BB21"/>
  <c r="CF17"/>
  <c r="CH17" s="1"/>
  <c r="CI17" s="1"/>
  <c r="CA16"/>
  <c r="P35"/>
  <c r="BO11"/>
  <c r="BZ11" s="1"/>
  <c r="CA11" s="1"/>
  <c r="AG33"/>
  <c r="AX21"/>
  <c r="CA17"/>
  <c r="BI25"/>
  <c r="BN25" s="1"/>
  <c r="BO25" s="1"/>
  <c r="BZ25" s="1"/>
  <c r="CA25" s="1"/>
  <c r="BU25"/>
  <c r="BJ19"/>
  <c r="BL19" s="1"/>
  <c r="BM19" s="1"/>
  <c r="BV19"/>
  <c r="BO24"/>
  <c r="BZ24" s="1"/>
  <c r="CA24" s="1"/>
  <c r="BI23"/>
  <c r="BN23" s="1"/>
  <c r="BO23" s="1"/>
  <c r="BZ23" s="1"/>
  <c r="CA23" s="1"/>
  <c r="BJ24"/>
  <c r="BL24" s="1"/>
  <c r="BM24" s="1"/>
  <c r="BV24"/>
  <c r="CF23"/>
  <c r="CH23" s="1"/>
  <c r="CI23" s="1"/>
  <c r="CR23"/>
  <c r="BO19"/>
  <c r="BZ19" s="1"/>
  <c r="CA19" s="1"/>
  <c r="AG21"/>
  <c r="BO29"/>
  <c r="BZ29" s="1"/>
  <c r="CA29" s="1"/>
  <c r="BO12"/>
  <c r="BZ12" s="1"/>
  <c r="CA12" s="1"/>
  <c r="AX33"/>
  <c r="CQ13"/>
  <c r="CE13"/>
  <c r="CR12"/>
  <c r="CF12"/>
  <c r="CH12" s="1"/>
  <c r="CI12" s="1"/>
  <c r="CR16"/>
  <c r="CF16"/>
  <c r="CH16" s="1"/>
  <c r="CI16" s="1"/>
  <c r="CE28"/>
  <c r="CQ28"/>
  <c r="BV27"/>
  <c r="BJ27"/>
  <c r="BL27" s="1"/>
  <c r="BM27" s="1"/>
  <c r="BO27" s="1"/>
  <c r="BZ27" s="1"/>
  <c r="CA27" s="1"/>
  <c r="CQ16"/>
  <c r="CE16"/>
  <c r="CF31"/>
  <c r="CH31" s="1"/>
  <c r="CI31" s="1"/>
  <c r="CR31"/>
  <c r="CR26"/>
  <c r="CF26"/>
  <c r="CH26" s="1"/>
  <c r="CI26" s="1"/>
  <c r="CR15"/>
  <c r="CF15"/>
  <c r="CH15" s="1"/>
  <c r="CI15" s="1"/>
  <c r="CR14"/>
  <c r="CF14"/>
  <c r="CH14" s="1"/>
  <c r="CI14" s="1"/>
  <c r="CQ23"/>
  <c r="CE23"/>
  <c r="CJ23" s="1"/>
  <c r="CK23" s="1"/>
  <c r="CR29"/>
  <c r="CF29"/>
  <c r="CH29" s="1"/>
  <c r="CI29" s="1"/>
  <c r="DI17"/>
  <c r="CW17"/>
  <c r="CY17" s="1"/>
  <c r="CZ17" s="1"/>
  <c r="DH18"/>
  <c r="CV18"/>
  <c r="BS23"/>
  <c r="BB33"/>
  <c r="BB35" s="1"/>
  <c r="CQ29"/>
  <c r="CE29"/>
  <c r="BU31"/>
  <c r="BI31"/>
  <c r="BN31" s="1"/>
  <c r="BO31" s="1"/>
  <c r="BZ31" s="1"/>
  <c r="CA31" s="1"/>
  <c r="CQ12"/>
  <c r="CE12"/>
  <c r="CQ17"/>
  <c r="CE17"/>
  <c r="BV30"/>
  <c r="BJ30"/>
  <c r="BL30" s="1"/>
  <c r="BM30" s="1"/>
  <c r="BO30" s="1"/>
  <c r="BZ30" s="1"/>
  <c r="CA30" s="1"/>
  <c r="CE24"/>
  <c r="CQ24"/>
  <c r="CQ27"/>
  <c r="CE27"/>
  <c r="CR28"/>
  <c r="CF28"/>
  <c r="CH28" s="1"/>
  <c r="CI28" s="1"/>
  <c r="BD33"/>
  <c r="BD35" s="1"/>
  <c r="CR18"/>
  <c r="CF18"/>
  <c r="CH18" s="1"/>
  <c r="CI18" s="1"/>
  <c r="DH14"/>
  <c r="CV14"/>
  <c r="CQ15"/>
  <c r="CE15"/>
  <c r="CE19"/>
  <c r="CQ19"/>
  <c r="DI13"/>
  <c r="CW13"/>
  <c r="CY13" s="1"/>
  <c r="CZ13" s="1"/>
  <c r="BU21"/>
  <c r="CQ11"/>
  <c r="CE11"/>
  <c r="CJ11" s="1"/>
  <c r="CQ30"/>
  <c r="CE30"/>
  <c r="CR11"/>
  <c r="CF11"/>
  <c r="CH11" s="1"/>
  <c r="CI11" s="1"/>
  <c r="DH26"/>
  <c r="CV26"/>
  <c r="CR25"/>
  <c r="CF25"/>
  <c r="CH25" s="1"/>
  <c r="CI25" s="1"/>
  <c r="P33" i="4"/>
  <c r="P21"/>
  <c r="BE16"/>
  <c r="T35"/>
  <c r="AG33"/>
  <c r="P33" i="3"/>
  <c r="P21"/>
  <c r="BC25"/>
  <c r="BT16"/>
  <c r="BY16" s="1"/>
  <c r="BJ11" i="4"/>
  <c r="BL11" s="1"/>
  <c r="BM11" s="1"/>
  <c r="AU30" i="6"/>
  <c r="AZ30" s="1"/>
  <c r="BA30" s="1"/>
  <c r="AV23"/>
  <c r="AX23" s="1"/>
  <c r="AY23" s="1"/>
  <c r="AN15"/>
  <c r="AO15"/>
  <c r="AP15"/>
  <c r="AP30"/>
  <c r="AN30"/>
  <c r="AO30"/>
  <c r="AP26"/>
  <c r="AN26"/>
  <c r="AO26"/>
  <c r="AP29"/>
  <c r="AN29"/>
  <c r="AO29"/>
  <c r="AN19"/>
  <c r="AO19"/>
  <c r="AP19"/>
  <c r="AP25"/>
  <c r="AN25"/>
  <c r="AO25"/>
  <c r="AN17"/>
  <c r="AO17"/>
  <c r="AP17"/>
  <c r="AP24"/>
  <c r="AN24"/>
  <c r="AO24"/>
  <c r="AN14"/>
  <c r="AO14"/>
  <c r="AP14"/>
  <c r="AN13"/>
  <c r="AO13"/>
  <c r="AP13"/>
  <c r="AP31"/>
  <c r="AN31"/>
  <c r="AO31"/>
  <c r="AN18"/>
  <c r="AO18"/>
  <c r="AP18"/>
  <c r="AP28"/>
  <c r="AN28"/>
  <c r="AO28"/>
  <c r="AP23"/>
  <c r="P21"/>
  <c r="AN27"/>
  <c r="AO12"/>
  <c r="P33"/>
  <c r="AN16"/>
  <c r="AN11"/>
  <c r="BV23" i="4"/>
  <c r="CA23" s="1"/>
  <c r="CC23" s="1"/>
  <c r="CD23" s="1"/>
  <c r="BE13"/>
  <c r="AS13"/>
  <c r="AU13" s="1"/>
  <c r="AV13" s="1"/>
  <c r="AX13" s="1"/>
  <c r="BS19" i="3"/>
  <c r="BX19" s="1"/>
  <c r="BG15"/>
  <c r="BL25" i="6"/>
  <c r="BN25" s="1"/>
  <c r="BO25" s="1"/>
  <c r="CS17"/>
  <c r="CW17" s="1"/>
  <c r="CY17" s="1"/>
  <c r="CZ17" s="1"/>
  <c r="T35"/>
  <c r="AQ15" i="3"/>
  <c r="AR14"/>
  <c r="BD25"/>
  <c r="BT14"/>
  <c r="CK14" s="1"/>
  <c r="AQ19"/>
  <c r="BX24"/>
  <c r="BC17"/>
  <c r="AQ17"/>
  <c r="BC13"/>
  <c r="BC21" s="1"/>
  <c r="AQ13"/>
  <c r="BC11"/>
  <c r="AL21"/>
  <c r="BU31" i="4"/>
  <c r="BI31"/>
  <c r="BN31" s="1"/>
  <c r="BO31" s="1"/>
  <c r="BV26"/>
  <c r="BJ26"/>
  <c r="BL26" s="1"/>
  <c r="BM26" s="1"/>
  <c r="CL17"/>
  <c r="BZ17"/>
  <c r="CE17" s="1"/>
  <c r="CA31"/>
  <c r="CC31" s="1"/>
  <c r="CD31" s="1"/>
  <c r="CM31"/>
  <c r="BZ28"/>
  <c r="CE28" s="1"/>
  <c r="CL28"/>
  <c r="BI25"/>
  <c r="BN25" s="1"/>
  <c r="BU25"/>
  <c r="BJ28"/>
  <c r="BL28" s="1"/>
  <c r="BM28" s="1"/>
  <c r="BO28" s="1"/>
  <c r="BV28"/>
  <c r="BU26"/>
  <c r="BI26"/>
  <c r="BN26" s="1"/>
  <c r="BO26" s="1"/>
  <c r="BV14"/>
  <c r="BJ14"/>
  <c r="BL14" s="1"/>
  <c r="BM14" s="1"/>
  <c r="BO14" s="1"/>
  <c r="AK33"/>
  <c r="AK35" s="1"/>
  <c r="BB23"/>
  <c r="AM33"/>
  <c r="BD23"/>
  <c r="AR23"/>
  <c r="AW23" s="1"/>
  <c r="AX23" s="1"/>
  <c r="BV25"/>
  <c r="BJ25"/>
  <c r="BL25" s="1"/>
  <c r="BM25" s="1"/>
  <c r="BV30"/>
  <c r="BJ30"/>
  <c r="BL30" s="1"/>
  <c r="BM30" s="1"/>
  <c r="BJ24"/>
  <c r="BL24" s="1"/>
  <c r="BM24" s="1"/>
  <c r="BO24" s="1"/>
  <c r="BV24"/>
  <c r="BD19"/>
  <c r="AR19"/>
  <c r="AW19" s="1"/>
  <c r="AX19" s="1"/>
  <c r="BV17"/>
  <c r="BJ17"/>
  <c r="BL17" s="1"/>
  <c r="BM17" s="1"/>
  <c r="BO17" s="1"/>
  <c r="BD15"/>
  <c r="AR15"/>
  <c r="AW15" s="1"/>
  <c r="AX15" s="1"/>
  <c r="CM15"/>
  <c r="CA15"/>
  <c r="CC15" s="1"/>
  <c r="CD15" s="1"/>
  <c r="BS21"/>
  <c r="CJ11"/>
  <c r="BI29"/>
  <c r="BN29" s="1"/>
  <c r="BO29" s="1"/>
  <c r="BU29"/>
  <c r="BU18"/>
  <c r="BI18"/>
  <c r="BN18" s="1"/>
  <c r="BU27"/>
  <c r="BI27"/>
  <c r="BN27" s="1"/>
  <c r="BO27" s="1"/>
  <c r="CA27"/>
  <c r="CC27" s="1"/>
  <c r="CD27" s="1"/>
  <c r="CM27"/>
  <c r="BZ24"/>
  <c r="CE24" s="1"/>
  <c r="CL24"/>
  <c r="CL14"/>
  <c r="BZ14"/>
  <c r="CE14" s="1"/>
  <c r="BJ12"/>
  <c r="BL12" s="1"/>
  <c r="BM12" s="1"/>
  <c r="BO12" s="1"/>
  <c r="BV12"/>
  <c r="CM19"/>
  <c r="CA19"/>
  <c r="CC19" s="1"/>
  <c r="CD19" s="1"/>
  <c r="BI13"/>
  <c r="BN13" s="1"/>
  <c r="BU13"/>
  <c r="BZ12"/>
  <c r="CE12" s="1"/>
  <c r="CL12"/>
  <c r="BV29"/>
  <c r="BJ29"/>
  <c r="BL29" s="1"/>
  <c r="BM29" s="1"/>
  <c r="BU30"/>
  <c r="BI30"/>
  <c r="BN30" s="1"/>
  <c r="BO30" s="1"/>
  <c r="AM21"/>
  <c r="BD11"/>
  <c r="AR11"/>
  <c r="AW11" s="1"/>
  <c r="AX11" s="1"/>
  <c r="BE18"/>
  <c r="AS18"/>
  <c r="AU18" s="1"/>
  <c r="AV18" s="1"/>
  <c r="AX18" s="1"/>
  <c r="CA11"/>
  <c r="CC11" s="1"/>
  <c r="CD11" s="1"/>
  <c r="CM11"/>
  <c r="BY28" i="3"/>
  <c r="CK28"/>
  <c r="BX29"/>
  <c r="CJ29"/>
  <c r="BG30"/>
  <c r="BS30"/>
  <c r="BD26"/>
  <c r="AR26"/>
  <c r="CK24"/>
  <c r="BY24"/>
  <c r="BY18"/>
  <c r="CK18"/>
  <c r="BS14"/>
  <c r="BG14"/>
  <c r="CK12"/>
  <c r="BY12"/>
  <c r="BT13"/>
  <c r="BH13"/>
  <c r="BH15"/>
  <c r="BT15"/>
  <c r="BG12"/>
  <c r="BS12"/>
  <c r="AJ35"/>
  <c r="BS31"/>
  <c r="BG31"/>
  <c r="BS27"/>
  <c r="BG27"/>
  <c r="CK23"/>
  <c r="BY23"/>
  <c r="BA21"/>
  <c r="BQ11"/>
  <c r="BX15"/>
  <c r="CJ15"/>
  <c r="BH11"/>
  <c r="BT11"/>
  <c r="BS18"/>
  <c r="BG18"/>
  <c r="BH29"/>
  <c r="BT29"/>
  <c r="BS26"/>
  <c r="BG26"/>
  <c r="BT31"/>
  <c r="BH31"/>
  <c r="BT27"/>
  <c r="BH27"/>
  <c r="BT25"/>
  <c r="BH25"/>
  <c r="AL33"/>
  <c r="BC23"/>
  <c r="AQ23"/>
  <c r="AV23" s="1"/>
  <c r="AW23" s="1"/>
  <c r="BT30"/>
  <c r="BH30"/>
  <c r="BA33"/>
  <c r="BQ23"/>
  <c r="BT19"/>
  <c r="BH19"/>
  <c r="BS16"/>
  <c r="BG16"/>
  <c r="BS11"/>
  <c r="BG11"/>
  <c r="BS28"/>
  <c r="BG28"/>
  <c r="CZ24"/>
  <c r="CN24"/>
  <c r="BT17"/>
  <c r="BH17"/>
  <c r="BW19" i="6"/>
  <c r="CR19" s="1"/>
  <c r="BX29"/>
  <c r="CS29" s="1"/>
  <c r="BG28"/>
  <c r="BW28" s="1"/>
  <c r="AJ33"/>
  <c r="BL17"/>
  <c r="BN17" s="1"/>
  <c r="BO17" s="1"/>
  <c r="BK30"/>
  <c r="BP30" s="1"/>
  <c r="BG24"/>
  <c r="BW24" s="1"/>
  <c r="BE33"/>
  <c r="BH13"/>
  <c r="BX13" s="1"/>
  <c r="AU19"/>
  <c r="AZ19" s="1"/>
  <c r="BA19" s="1"/>
  <c r="V35"/>
  <c r="BK26"/>
  <c r="BP26" s="1"/>
  <c r="AU26"/>
  <c r="AZ26" s="1"/>
  <c r="BA26" s="1"/>
  <c r="BX16"/>
  <c r="CG16" s="1"/>
  <c r="CI16" s="1"/>
  <c r="CJ16" s="1"/>
  <c r="BG14"/>
  <c r="BK14" s="1"/>
  <c r="BP14" s="1"/>
  <c r="AV12"/>
  <c r="AX12" s="1"/>
  <c r="AY12" s="1"/>
  <c r="BA12" s="1"/>
  <c r="BH12"/>
  <c r="AU13"/>
  <c r="AZ13" s="1"/>
  <c r="BA13" s="1"/>
  <c r="BG13"/>
  <c r="BH27"/>
  <c r="AV27"/>
  <c r="AX27" s="1"/>
  <c r="AY27" s="1"/>
  <c r="BA27" s="1"/>
  <c r="BG17"/>
  <c r="AU17"/>
  <c r="AZ17" s="1"/>
  <c r="BA17" s="1"/>
  <c r="BL30"/>
  <c r="BN30" s="1"/>
  <c r="BO30" s="1"/>
  <c r="BQ30" s="1"/>
  <c r="BX30"/>
  <c r="CF26"/>
  <c r="CK26" s="1"/>
  <c r="CR26"/>
  <c r="BW18"/>
  <c r="BK18"/>
  <c r="BP18" s="1"/>
  <c r="BQ18" s="1"/>
  <c r="AJ21"/>
  <c r="BE11"/>
  <c r="BL26"/>
  <c r="BN26" s="1"/>
  <c r="BO26" s="1"/>
  <c r="BX26"/>
  <c r="BH14"/>
  <c r="AV14"/>
  <c r="AX14" s="1"/>
  <c r="AY14" s="1"/>
  <c r="BA14" s="1"/>
  <c r="BX15"/>
  <c r="BL15"/>
  <c r="BN15" s="1"/>
  <c r="BO15" s="1"/>
  <c r="BW16"/>
  <c r="BK16"/>
  <c r="BP16" s="1"/>
  <c r="BQ16" s="1"/>
  <c r="BG25"/>
  <c r="AU25"/>
  <c r="AZ25" s="1"/>
  <c r="BA25" s="1"/>
  <c r="BU33"/>
  <c r="CP23"/>
  <c r="CS31"/>
  <c r="BK27"/>
  <c r="BP27" s="1"/>
  <c r="BW27"/>
  <c r="CG18"/>
  <c r="CI18" s="1"/>
  <c r="CJ18" s="1"/>
  <c r="CS18"/>
  <c r="BX28"/>
  <c r="BL28"/>
  <c r="BN28" s="1"/>
  <c r="BO28" s="1"/>
  <c r="CG25"/>
  <c r="CI25" s="1"/>
  <c r="CJ25" s="1"/>
  <c r="CS25"/>
  <c r="BW31"/>
  <c r="BK31"/>
  <c r="BP31" s="1"/>
  <c r="BQ31" s="1"/>
  <c r="CS23"/>
  <c r="CG23"/>
  <c r="CI23" s="1"/>
  <c r="CJ23" s="1"/>
  <c r="BG15"/>
  <c r="AU15"/>
  <c r="AZ15" s="1"/>
  <c r="BA15" s="1"/>
  <c r="BX11"/>
  <c r="BL11"/>
  <c r="BN11" s="1"/>
  <c r="BO11" s="1"/>
  <c r="AL33"/>
  <c r="BG23"/>
  <c r="AU23"/>
  <c r="AZ23" s="1"/>
  <c r="BA23" s="1"/>
  <c r="BG29"/>
  <c r="AU29"/>
  <c r="AZ29" s="1"/>
  <c r="BA29" s="1"/>
  <c r="BH24"/>
  <c r="AV24"/>
  <c r="AX24" s="1"/>
  <c r="AY24" s="1"/>
  <c r="BA24" s="1"/>
  <c r="AL21"/>
  <c r="BG11"/>
  <c r="AU11"/>
  <c r="AZ11" s="1"/>
  <c r="BA11" s="1"/>
  <c r="CF30"/>
  <c r="CK30" s="1"/>
  <c r="CR30"/>
  <c r="BL19"/>
  <c r="BN19" s="1"/>
  <c r="BO19" s="1"/>
  <c r="BQ19" s="1"/>
  <c r="BX19"/>
  <c r="BW12"/>
  <c r="BK12"/>
  <c r="BP12" s="1"/>
  <c r="CK11" i="1" l="1"/>
  <c r="CK26"/>
  <c r="ER26" s="1"/>
  <c r="BO25" i="4"/>
  <c r="CK14" i="1"/>
  <c r="ER14" s="1"/>
  <c r="CK18"/>
  <c r="ER18" s="1"/>
  <c r="BZ30" i="6"/>
  <c r="BQ26"/>
  <c r="AX21" i="4"/>
  <c r="H7" i="5"/>
  <c r="E7" s="1"/>
  <c r="H9"/>
  <c r="E9" s="1"/>
  <c r="M6" i="10"/>
  <c r="H8" i="5"/>
  <c r="E8" s="1"/>
  <c r="M11" i="10"/>
  <c r="H10" i="5"/>
  <c r="E10" s="1"/>
  <c r="H10" i="10" s="1"/>
  <c r="M14"/>
  <c r="H6" i="5"/>
  <c r="E6" s="1"/>
  <c r="H12" i="10" s="1"/>
  <c r="M7"/>
  <c r="H12" i="5"/>
  <c r="E12" s="1"/>
  <c r="H15"/>
  <c r="E15" s="1"/>
  <c r="BA21" i="6"/>
  <c r="DI17"/>
  <c r="CG29"/>
  <c r="CI29" s="1"/>
  <c r="CJ29" s="1"/>
  <c r="CJ19" i="1"/>
  <c r="CJ13"/>
  <c r="CK13" s="1"/>
  <c r="ER13" s="1"/>
  <c r="DA14"/>
  <c r="CJ27"/>
  <c r="CJ12"/>
  <c r="CK12" s="1"/>
  <c r="ER12" s="1"/>
  <c r="ER29"/>
  <c r="CJ29"/>
  <c r="CK29" s="1"/>
  <c r="DA18"/>
  <c r="CJ16"/>
  <c r="CK16" s="1"/>
  <c r="ER16" s="1"/>
  <c r="DA26"/>
  <c r="CJ30"/>
  <c r="CJ17"/>
  <c r="CK17" s="1"/>
  <c r="ER17" s="1"/>
  <c r="CJ28"/>
  <c r="CK28" s="1"/>
  <c r="ER28" s="1"/>
  <c r="CJ15"/>
  <c r="CK15" s="1"/>
  <c r="ER15" s="1"/>
  <c r="CJ24"/>
  <c r="BU33"/>
  <c r="BU35" s="1"/>
  <c r="CL16" i="4"/>
  <c r="BZ16"/>
  <c r="CE16" s="1"/>
  <c r="AM35"/>
  <c r="CK16" i="3"/>
  <c r="CO16" s="1"/>
  <c r="AJ35" i="6"/>
  <c r="AX35" i="1"/>
  <c r="ER23"/>
  <c r="CO11"/>
  <c r="BS21"/>
  <c r="P35" i="4"/>
  <c r="C44" s="1"/>
  <c r="AG35" i="1"/>
  <c r="DI23"/>
  <c r="CW23"/>
  <c r="CY23" s="1"/>
  <c r="CZ23" s="1"/>
  <c r="CQ25"/>
  <c r="CE25"/>
  <c r="CF24"/>
  <c r="CH24" s="1"/>
  <c r="CI24" s="1"/>
  <c r="CR24"/>
  <c r="CR19"/>
  <c r="CF19"/>
  <c r="CH19" s="1"/>
  <c r="CI19" s="1"/>
  <c r="BO21"/>
  <c r="CA33"/>
  <c r="CA21"/>
  <c r="BO33"/>
  <c r="DZ13"/>
  <c r="DN13"/>
  <c r="DP13" s="1"/>
  <c r="DQ13" s="1"/>
  <c r="DH15"/>
  <c r="CV15"/>
  <c r="DI18"/>
  <c r="CW18"/>
  <c r="CY18" s="1"/>
  <c r="CZ18" s="1"/>
  <c r="DI15"/>
  <c r="CW15"/>
  <c r="CY15" s="1"/>
  <c r="CZ15" s="1"/>
  <c r="CF27"/>
  <c r="CH27" s="1"/>
  <c r="CI27" s="1"/>
  <c r="CR27"/>
  <c r="CW16"/>
  <c r="CY16" s="1"/>
  <c r="CZ16" s="1"/>
  <c r="DI16"/>
  <c r="CV13"/>
  <c r="DH13"/>
  <c r="DM26"/>
  <c r="DY26"/>
  <c r="DH30"/>
  <c r="CV30"/>
  <c r="DI28"/>
  <c r="CW28"/>
  <c r="CY28" s="1"/>
  <c r="CZ28" s="1"/>
  <c r="CV27"/>
  <c r="DH27"/>
  <c r="CV17"/>
  <c r="DH17"/>
  <c r="CQ31"/>
  <c r="CE31"/>
  <c r="BS33"/>
  <c r="BS35" s="1"/>
  <c r="CO23"/>
  <c r="DZ17"/>
  <c r="DN17"/>
  <c r="DP17" s="1"/>
  <c r="DQ17" s="1"/>
  <c r="CV23"/>
  <c r="DH23"/>
  <c r="DI31"/>
  <c r="CW31"/>
  <c r="CY31" s="1"/>
  <c r="CZ31" s="1"/>
  <c r="DY14"/>
  <c r="DM14"/>
  <c r="DH24"/>
  <c r="CV24"/>
  <c r="DI14"/>
  <c r="CW14"/>
  <c r="CY14" s="1"/>
  <c r="CZ14" s="1"/>
  <c r="CW26"/>
  <c r="CY26" s="1"/>
  <c r="CZ26" s="1"/>
  <c r="DI26"/>
  <c r="DH16"/>
  <c r="CV16"/>
  <c r="CW12"/>
  <c r="CY12" s="1"/>
  <c r="CZ12" s="1"/>
  <c r="DI12"/>
  <c r="DI25"/>
  <c r="CW25"/>
  <c r="CY25" s="1"/>
  <c r="CZ25" s="1"/>
  <c r="DI11"/>
  <c r="CW11"/>
  <c r="CY11" s="1"/>
  <c r="CZ11" s="1"/>
  <c r="CQ21"/>
  <c r="DH11"/>
  <c r="CV11"/>
  <c r="DH19"/>
  <c r="CV19"/>
  <c r="CR30"/>
  <c r="CF30"/>
  <c r="CH30" s="1"/>
  <c r="CI30" s="1"/>
  <c r="DH12"/>
  <c r="CV12"/>
  <c r="DH29"/>
  <c r="CV29"/>
  <c r="DY18"/>
  <c r="DM18"/>
  <c r="DI29"/>
  <c r="CW29"/>
  <c r="CY29" s="1"/>
  <c r="CZ29" s="1"/>
  <c r="DH28"/>
  <c r="CV28"/>
  <c r="AF33" i="3"/>
  <c r="P35"/>
  <c r="CM23" i="4"/>
  <c r="DD23" s="1"/>
  <c r="BJ16"/>
  <c r="BL16" s="1"/>
  <c r="BM16" s="1"/>
  <c r="BO16" s="1"/>
  <c r="BV16"/>
  <c r="AX33"/>
  <c r="BS25" i="3"/>
  <c r="BG25"/>
  <c r="AL35"/>
  <c r="BY14"/>
  <c r="AW33"/>
  <c r="AW35" s="1"/>
  <c r="BZ31" i="6"/>
  <c r="BK24"/>
  <c r="BP24" s="1"/>
  <c r="P35"/>
  <c r="AQ31"/>
  <c r="CA31"/>
  <c r="BY31"/>
  <c r="AQ28"/>
  <c r="AQ18"/>
  <c r="BY19"/>
  <c r="BZ19"/>
  <c r="CA19"/>
  <c r="BY16"/>
  <c r="BZ16"/>
  <c r="CA16"/>
  <c r="BZ18"/>
  <c r="BY18"/>
  <c r="CA18"/>
  <c r="AQ24"/>
  <c r="AQ29"/>
  <c r="AP12"/>
  <c r="BK28"/>
  <c r="AO16"/>
  <c r="AQ30"/>
  <c r="AQ15"/>
  <c r="AQ14"/>
  <c r="AO11"/>
  <c r="AO27"/>
  <c r="AP16"/>
  <c r="AP11"/>
  <c r="AQ25"/>
  <c r="AQ19"/>
  <c r="AQ26"/>
  <c r="AF33"/>
  <c r="AQ13"/>
  <c r="AQ17"/>
  <c r="AP27"/>
  <c r="AN23"/>
  <c r="AN12"/>
  <c r="AO23"/>
  <c r="BZ26"/>
  <c r="AG35" i="4"/>
  <c r="C45" s="1"/>
  <c r="BJ13"/>
  <c r="BL13" s="1"/>
  <c r="BM13" s="1"/>
  <c r="BO13" s="1"/>
  <c r="BV13"/>
  <c r="CJ19" i="3"/>
  <c r="CZ19" s="1"/>
  <c r="BA33" i="6"/>
  <c r="CS16"/>
  <c r="DI16" s="1"/>
  <c r="CF19"/>
  <c r="CK19" s="1"/>
  <c r="BG17" i="3"/>
  <c r="BS17"/>
  <c r="BS13"/>
  <c r="BG13"/>
  <c r="BA35"/>
  <c r="DD11" i="4"/>
  <c r="CR11"/>
  <c r="CT11" s="1"/>
  <c r="CU11" s="1"/>
  <c r="CL30"/>
  <c r="BZ30"/>
  <c r="CE30" s="1"/>
  <c r="CL27"/>
  <c r="BZ27"/>
  <c r="CE27" s="1"/>
  <c r="CF27" s="1"/>
  <c r="CL18"/>
  <c r="BZ18"/>
  <c r="CE18" s="1"/>
  <c r="BU15"/>
  <c r="BI15"/>
  <c r="BN15" s="1"/>
  <c r="BO15" s="1"/>
  <c r="BI19"/>
  <c r="BN19" s="1"/>
  <c r="BO19" s="1"/>
  <c r="BU19"/>
  <c r="CM30"/>
  <c r="CA30"/>
  <c r="CC30" s="1"/>
  <c r="CD30" s="1"/>
  <c r="BU23"/>
  <c r="BI23"/>
  <c r="BN23" s="1"/>
  <c r="BO23" s="1"/>
  <c r="BD33"/>
  <c r="CM14"/>
  <c r="CA14"/>
  <c r="CC14" s="1"/>
  <c r="CD14" s="1"/>
  <c r="CF14" s="1"/>
  <c r="DC17"/>
  <c r="CQ17"/>
  <c r="CV17" s="1"/>
  <c r="CL31"/>
  <c r="BZ31"/>
  <c r="CE31" s="1"/>
  <c r="CF31" s="1"/>
  <c r="CL13"/>
  <c r="BZ13"/>
  <c r="CE13" s="1"/>
  <c r="CM12"/>
  <c r="CA12"/>
  <c r="CC12" s="1"/>
  <c r="CD12" s="1"/>
  <c r="CF12" s="1"/>
  <c r="DC24"/>
  <c r="CQ24"/>
  <c r="CV24" s="1"/>
  <c r="CJ21"/>
  <c r="DA11"/>
  <c r="CM28"/>
  <c r="CA28"/>
  <c r="CC28" s="1"/>
  <c r="CD28" s="1"/>
  <c r="CF28" s="1"/>
  <c r="DC28"/>
  <c r="CQ28"/>
  <c r="CV28" s="1"/>
  <c r="CR23"/>
  <c r="CT23" s="1"/>
  <c r="CU23" s="1"/>
  <c r="CM29"/>
  <c r="CA29"/>
  <c r="CC29" s="1"/>
  <c r="CD29" s="1"/>
  <c r="DD19"/>
  <c r="CR19"/>
  <c r="CT19" s="1"/>
  <c r="CU19" s="1"/>
  <c r="DC14"/>
  <c r="CQ14"/>
  <c r="CV14" s="1"/>
  <c r="DD15"/>
  <c r="CR15"/>
  <c r="CT15" s="1"/>
  <c r="CU15" s="1"/>
  <c r="CM17"/>
  <c r="CA17"/>
  <c r="CC17" s="1"/>
  <c r="CD17" s="1"/>
  <c r="CF17" s="1"/>
  <c r="CM25"/>
  <c r="CA25"/>
  <c r="CC25" s="1"/>
  <c r="CD25" s="1"/>
  <c r="BB33"/>
  <c r="BB35" s="1"/>
  <c r="BS23"/>
  <c r="CL26"/>
  <c r="BZ26"/>
  <c r="CE26" s="1"/>
  <c r="CF26" s="1"/>
  <c r="CM26"/>
  <c r="CA26"/>
  <c r="CC26" s="1"/>
  <c r="CD26" s="1"/>
  <c r="BV18"/>
  <c r="BJ18"/>
  <c r="BL18" s="1"/>
  <c r="BM18" s="1"/>
  <c r="BO18" s="1"/>
  <c r="BD21"/>
  <c r="BU11"/>
  <c r="BI11"/>
  <c r="BN11" s="1"/>
  <c r="BO11" s="1"/>
  <c r="DC12"/>
  <c r="CQ12"/>
  <c r="CV12" s="1"/>
  <c r="DD27"/>
  <c r="CR27"/>
  <c r="CT27" s="1"/>
  <c r="CU27" s="1"/>
  <c r="CL29"/>
  <c r="BZ29"/>
  <c r="CE29" s="1"/>
  <c r="CF29" s="1"/>
  <c r="CM24"/>
  <c r="CA24"/>
  <c r="CC24" s="1"/>
  <c r="CD24" s="1"/>
  <c r="CF24" s="1"/>
  <c r="CL25"/>
  <c r="BZ25"/>
  <c r="CE25" s="1"/>
  <c r="CF25" s="1"/>
  <c r="DD31"/>
  <c r="CR31"/>
  <c r="CT31" s="1"/>
  <c r="CU31" s="1"/>
  <c r="CJ14" i="3"/>
  <c r="BX14"/>
  <c r="CJ26"/>
  <c r="BX26"/>
  <c r="CJ30"/>
  <c r="BX30"/>
  <c r="BX16"/>
  <c r="CJ16"/>
  <c r="BC33"/>
  <c r="BC35" s="1"/>
  <c r="BS23"/>
  <c r="BG23"/>
  <c r="BL23" s="1"/>
  <c r="BM23" s="1"/>
  <c r="BY11"/>
  <c r="CK11"/>
  <c r="CN15"/>
  <c r="CZ15"/>
  <c r="CK13"/>
  <c r="BY13"/>
  <c r="DA12"/>
  <c r="CO12"/>
  <c r="BT26"/>
  <c r="BH26"/>
  <c r="BY19"/>
  <c r="CK19"/>
  <c r="CK30"/>
  <c r="BY30"/>
  <c r="CK29"/>
  <c r="BY29"/>
  <c r="BQ21"/>
  <c r="CH11"/>
  <c r="DA24"/>
  <c r="CO24"/>
  <c r="CK17"/>
  <c r="BY17"/>
  <c r="CJ28"/>
  <c r="BX28"/>
  <c r="CO14"/>
  <c r="DA14"/>
  <c r="CK27"/>
  <c r="BY27"/>
  <c r="DA23"/>
  <c r="CO23"/>
  <c r="CJ27"/>
  <c r="BX27"/>
  <c r="BY15"/>
  <c r="CK15"/>
  <c r="DA28"/>
  <c r="CO28"/>
  <c r="DQ24"/>
  <c r="DE24"/>
  <c r="BX11"/>
  <c r="CJ11"/>
  <c r="BQ33"/>
  <c r="CH23"/>
  <c r="CK25"/>
  <c r="BY25"/>
  <c r="CK31"/>
  <c r="BY31"/>
  <c r="CJ18"/>
  <c r="BX18"/>
  <c r="CN19"/>
  <c r="CJ31"/>
  <c r="BX31"/>
  <c r="BX12"/>
  <c r="CJ12"/>
  <c r="CO18"/>
  <c r="DA18"/>
  <c r="CZ29"/>
  <c r="CN29"/>
  <c r="BL13" i="6"/>
  <c r="BN13" s="1"/>
  <c r="BO13" s="1"/>
  <c r="BW14"/>
  <c r="CF14" s="1"/>
  <c r="CK14" s="1"/>
  <c r="BK13"/>
  <c r="BP13" s="1"/>
  <c r="BW13"/>
  <c r="BK17"/>
  <c r="BW17"/>
  <c r="BL27"/>
  <c r="BX27"/>
  <c r="BL12"/>
  <c r="BX12"/>
  <c r="AL35"/>
  <c r="BW29"/>
  <c r="BK29"/>
  <c r="BG33"/>
  <c r="BK23"/>
  <c r="BW23"/>
  <c r="DI25"/>
  <c r="CW25"/>
  <c r="CY25" s="1"/>
  <c r="CZ25" s="1"/>
  <c r="CF16"/>
  <c r="CK16" s="1"/>
  <c r="CL16" s="1"/>
  <c r="CR16"/>
  <c r="BX14"/>
  <c r="BL14"/>
  <c r="CR18"/>
  <c r="CF18"/>
  <c r="CK18" s="1"/>
  <c r="CL18" s="1"/>
  <c r="CG11"/>
  <c r="CI11" s="1"/>
  <c r="CJ11" s="1"/>
  <c r="CS11"/>
  <c r="DI23"/>
  <c r="CW23"/>
  <c r="CY23" s="1"/>
  <c r="CZ23" s="1"/>
  <c r="CS28"/>
  <c r="CG28"/>
  <c r="CI28" s="1"/>
  <c r="CJ28" s="1"/>
  <c r="DI18"/>
  <c r="CW18"/>
  <c r="CY18" s="1"/>
  <c r="CZ18" s="1"/>
  <c r="DI29"/>
  <c r="CW29"/>
  <c r="CY29" s="1"/>
  <c r="CZ29" s="1"/>
  <c r="CP33"/>
  <c r="DF23"/>
  <c r="CS26"/>
  <c r="CG26"/>
  <c r="CI26" s="1"/>
  <c r="CJ26" s="1"/>
  <c r="CL26" s="1"/>
  <c r="CS30"/>
  <c r="CG30"/>
  <c r="CI30" s="1"/>
  <c r="CJ30" s="1"/>
  <c r="CL30" s="1"/>
  <c r="CS19"/>
  <c r="CG19"/>
  <c r="CI19" s="1"/>
  <c r="CJ19" s="1"/>
  <c r="DH30"/>
  <c r="CV30"/>
  <c r="DA30" s="1"/>
  <c r="DR17"/>
  <c r="DT17" s="1"/>
  <c r="DU17" s="1"/>
  <c r="ED17"/>
  <c r="BX24"/>
  <c r="BL24"/>
  <c r="BN24" s="1"/>
  <c r="BO24" s="1"/>
  <c r="DH19"/>
  <c r="CV19"/>
  <c r="DA19" s="1"/>
  <c r="CW31"/>
  <c r="CY31" s="1"/>
  <c r="CZ31" s="1"/>
  <c r="DI31"/>
  <c r="BW25"/>
  <c r="BK25"/>
  <c r="CG15"/>
  <c r="CI15" s="1"/>
  <c r="CJ15" s="1"/>
  <c r="CS15"/>
  <c r="CS13"/>
  <c r="CG13"/>
  <c r="CI13" s="1"/>
  <c r="CJ13" s="1"/>
  <c r="CR24"/>
  <c r="CF24"/>
  <c r="CK24" s="1"/>
  <c r="CF12"/>
  <c r="CK12" s="1"/>
  <c r="CR12"/>
  <c r="BG21"/>
  <c r="BW11"/>
  <c r="BK11"/>
  <c r="BW15"/>
  <c r="BK15"/>
  <c r="CR31"/>
  <c r="CF31"/>
  <c r="CK31" s="1"/>
  <c r="CL31" s="1"/>
  <c r="CR28"/>
  <c r="CF28"/>
  <c r="CK28" s="1"/>
  <c r="CL28" s="1"/>
  <c r="CR27"/>
  <c r="CF27"/>
  <c r="CK27" s="1"/>
  <c r="BE21"/>
  <c r="BE35" s="1"/>
  <c r="BU11"/>
  <c r="DH26"/>
  <c r="CV26"/>
  <c r="DA26" s="1"/>
  <c r="DB26" i="1" l="1"/>
  <c r="ES26" s="1"/>
  <c r="CK24"/>
  <c r="ER24" s="1"/>
  <c r="CK30"/>
  <c r="ER30" s="1"/>
  <c r="DB14"/>
  <c r="ES14" s="1"/>
  <c r="CL19" i="6"/>
  <c r="DB18" i="1"/>
  <c r="ES18" s="1"/>
  <c r="CK27"/>
  <c r="ER27" s="1"/>
  <c r="CF30" i="4"/>
  <c r="CK19" i="1"/>
  <c r="ER19" s="1"/>
  <c r="H6" i="10"/>
  <c r="H4"/>
  <c r="H7"/>
  <c r="H11"/>
  <c r="H13"/>
  <c r="BQ24" i="6"/>
  <c r="BZ24" s="1"/>
  <c r="BQ13"/>
  <c r="BO21" i="4"/>
  <c r="AX35"/>
  <c r="S5" i="8"/>
  <c r="M13" i="10"/>
  <c r="M5"/>
  <c r="H14" i="5"/>
  <c r="E14" s="1"/>
  <c r="H9" i="10" s="1"/>
  <c r="M15"/>
  <c r="H13" i="5"/>
  <c r="E13" s="1"/>
  <c r="H15" i="10" s="1"/>
  <c r="M12"/>
  <c r="CK21" i="1"/>
  <c r="S4" i="8"/>
  <c r="CR14" i="6"/>
  <c r="BP29"/>
  <c r="BQ29" s="1"/>
  <c r="BY29" s="1"/>
  <c r="BP11"/>
  <c r="BQ11" s="1"/>
  <c r="BY11" s="1"/>
  <c r="BN14"/>
  <c r="BO14" s="1"/>
  <c r="BQ14" s="1"/>
  <c r="BZ14" s="1"/>
  <c r="BP25"/>
  <c r="BQ25" s="1"/>
  <c r="BZ25" s="1"/>
  <c r="BP23"/>
  <c r="BQ23" s="1"/>
  <c r="BZ23" s="1"/>
  <c r="CW16"/>
  <c r="CY16" s="1"/>
  <c r="CZ16" s="1"/>
  <c r="BN27"/>
  <c r="BO27" s="1"/>
  <c r="BQ27" s="1"/>
  <c r="BY27" s="1"/>
  <c r="BP15"/>
  <c r="BQ15" s="1"/>
  <c r="CA15" s="1"/>
  <c r="BN12"/>
  <c r="BO12" s="1"/>
  <c r="BQ12" s="1"/>
  <c r="BY12" s="1"/>
  <c r="BP17"/>
  <c r="BQ17" s="1"/>
  <c r="BP28"/>
  <c r="BQ28" s="1"/>
  <c r="BZ28" s="1"/>
  <c r="DA29" i="1"/>
  <c r="DB29" s="1"/>
  <c r="ES29" s="1"/>
  <c r="DA11"/>
  <c r="DB11" s="1"/>
  <c r="DA24"/>
  <c r="CJ31"/>
  <c r="CK31" s="1"/>
  <c r="ER31" s="1"/>
  <c r="DA30"/>
  <c r="DA27"/>
  <c r="DA13"/>
  <c r="DB13" s="1"/>
  <c r="ES13" s="1"/>
  <c r="DA23"/>
  <c r="DB23" s="1"/>
  <c r="ES23" s="1"/>
  <c r="DA17"/>
  <c r="DB17" s="1"/>
  <c r="ES17" s="1"/>
  <c r="DR26"/>
  <c r="DA28"/>
  <c r="DB28" s="1"/>
  <c r="ES28" s="1"/>
  <c r="DR18"/>
  <c r="DA12"/>
  <c r="DB12" s="1"/>
  <c r="ES12" s="1"/>
  <c r="DA19"/>
  <c r="DA16"/>
  <c r="DB16" s="1"/>
  <c r="ES16" s="1"/>
  <c r="DR14"/>
  <c r="DA15"/>
  <c r="DB15" s="1"/>
  <c r="ES15" s="1"/>
  <c r="CJ25"/>
  <c r="CK25" s="1"/>
  <c r="ER25" s="1"/>
  <c r="CQ16" i="4"/>
  <c r="CV16" s="1"/>
  <c r="DC16"/>
  <c r="DA16" i="3"/>
  <c r="DF16" s="1"/>
  <c r="DF11" i="1"/>
  <c r="CO21"/>
  <c r="ER11"/>
  <c r="BO35"/>
  <c r="DZ23"/>
  <c r="DN23"/>
  <c r="DP23" s="1"/>
  <c r="DQ23" s="1"/>
  <c r="CA35"/>
  <c r="DI19"/>
  <c r="CW19"/>
  <c r="CY19" s="1"/>
  <c r="CZ19" s="1"/>
  <c r="DI24"/>
  <c r="CW24"/>
  <c r="CY24" s="1"/>
  <c r="CZ24" s="1"/>
  <c r="CV25"/>
  <c r="DH25"/>
  <c r="DN11"/>
  <c r="DP11" s="1"/>
  <c r="DQ11" s="1"/>
  <c r="DZ11"/>
  <c r="DZ12"/>
  <c r="DN12"/>
  <c r="DP12" s="1"/>
  <c r="DQ12" s="1"/>
  <c r="DZ26"/>
  <c r="DN26"/>
  <c r="DP26" s="1"/>
  <c r="DQ26" s="1"/>
  <c r="DY23"/>
  <c r="DM23"/>
  <c r="DR23" s="1"/>
  <c r="EQ17"/>
  <c r="EE17"/>
  <c r="EG17" s="1"/>
  <c r="EH17" s="1"/>
  <c r="CV31"/>
  <c r="DA31" s="1"/>
  <c r="DB31" s="1"/>
  <c r="DH31"/>
  <c r="DZ28"/>
  <c r="DN28"/>
  <c r="DP28" s="1"/>
  <c r="DQ28" s="1"/>
  <c r="DN15"/>
  <c r="DP15" s="1"/>
  <c r="DQ15" s="1"/>
  <c r="DZ15"/>
  <c r="DZ18"/>
  <c r="DN18"/>
  <c r="DP18" s="1"/>
  <c r="DQ18" s="1"/>
  <c r="EQ13"/>
  <c r="EE13"/>
  <c r="EG13" s="1"/>
  <c r="EH13" s="1"/>
  <c r="DY28"/>
  <c r="DM28"/>
  <c r="EP18"/>
  <c r="ED18"/>
  <c r="DM12"/>
  <c r="DY12"/>
  <c r="DM19"/>
  <c r="DY19"/>
  <c r="DM16"/>
  <c r="DY16"/>
  <c r="DZ14"/>
  <c r="DN14"/>
  <c r="DP14" s="1"/>
  <c r="DQ14" s="1"/>
  <c r="DY24"/>
  <c r="DM24"/>
  <c r="DZ31"/>
  <c r="DN31"/>
  <c r="DP31" s="1"/>
  <c r="DQ31" s="1"/>
  <c r="DY17"/>
  <c r="DM17"/>
  <c r="EP26"/>
  <c r="ED26"/>
  <c r="DZ16"/>
  <c r="DN16"/>
  <c r="DP16" s="1"/>
  <c r="DQ16" s="1"/>
  <c r="DN25"/>
  <c r="DP25" s="1"/>
  <c r="DQ25" s="1"/>
  <c r="DZ25"/>
  <c r="DM30"/>
  <c r="DY30"/>
  <c r="DY15"/>
  <c r="DM15"/>
  <c r="DN29"/>
  <c r="DP29" s="1"/>
  <c r="DQ29" s="1"/>
  <c r="DZ29"/>
  <c r="DY29"/>
  <c r="DM29"/>
  <c r="CW30"/>
  <c r="CY30" s="1"/>
  <c r="CZ30" s="1"/>
  <c r="DI30"/>
  <c r="DY11"/>
  <c r="DH21"/>
  <c r="DM11"/>
  <c r="EP14"/>
  <c r="ED14"/>
  <c r="CO33"/>
  <c r="DF23"/>
  <c r="DY27"/>
  <c r="DM27"/>
  <c r="DY13"/>
  <c r="DM13"/>
  <c r="DI27"/>
  <c r="CW27"/>
  <c r="CY27" s="1"/>
  <c r="CZ27" s="1"/>
  <c r="CQ33"/>
  <c r="CQ35" s="1"/>
  <c r="AF35" i="3"/>
  <c r="CM16" i="4"/>
  <c r="CA16"/>
  <c r="CC16" s="1"/>
  <c r="CD16" s="1"/>
  <c r="CF16" s="1"/>
  <c r="BO33"/>
  <c r="CJ25" i="3"/>
  <c r="BX25"/>
  <c r="BM33"/>
  <c r="BD35" i="4"/>
  <c r="CA30" i="6"/>
  <c r="AQ12"/>
  <c r="CB31"/>
  <c r="AQ27"/>
  <c r="CA25"/>
  <c r="AQ16"/>
  <c r="CB18"/>
  <c r="CB16"/>
  <c r="BY25"/>
  <c r="CA26"/>
  <c r="BY30"/>
  <c r="AQ11"/>
  <c r="CB19"/>
  <c r="BY26"/>
  <c r="BY14"/>
  <c r="AF35"/>
  <c r="AQ23"/>
  <c r="CA13" i="4"/>
  <c r="CC13" s="1"/>
  <c r="CD13" s="1"/>
  <c r="CF13" s="1"/>
  <c r="CM13"/>
  <c r="BA35" i="6"/>
  <c r="BS21" i="3"/>
  <c r="BX17"/>
  <c r="CJ17"/>
  <c r="CJ13"/>
  <c r="BX13"/>
  <c r="DD24" i="4"/>
  <c r="CR24"/>
  <c r="CT24" s="1"/>
  <c r="CU24" s="1"/>
  <c r="CW24" s="1"/>
  <c r="DU27"/>
  <c r="DI27"/>
  <c r="DK27" s="1"/>
  <c r="DL27" s="1"/>
  <c r="BU21"/>
  <c r="CL11"/>
  <c r="BZ11"/>
  <c r="CE11" s="1"/>
  <c r="CF11" s="1"/>
  <c r="DC26"/>
  <c r="CQ26"/>
  <c r="CV26" s="1"/>
  <c r="CR17"/>
  <c r="CT17" s="1"/>
  <c r="CU17" s="1"/>
  <c r="CW17" s="1"/>
  <c r="DD17"/>
  <c r="DU19"/>
  <c r="DI19"/>
  <c r="DK19" s="1"/>
  <c r="DL19" s="1"/>
  <c r="DU23"/>
  <c r="DI23"/>
  <c r="DK23" s="1"/>
  <c r="DL23" s="1"/>
  <c r="DT28"/>
  <c r="DH28"/>
  <c r="DM28" s="1"/>
  <c r="CQ18"/>
  <c r="CV18" s="1"/>
  <c r="DC18"/>
  <c r="DU11"/>
  <c r="DI11"/>
  <c r="DK11" s="1"/>
  <c r="DL11" s="1"/>
  <c r="DC25"/>
  <c r="CQ25"/>
  <c r="CV25" s="1"/>
  <c r="CA18"/>
  <c r="CC18" s="1"/>
  <c r="CD18" s="1"/>
  <c r="CF18" s="1"/>
  <c r="CM18"/>
  <c r="BS33"/>
  <c r="BS35" s="1"/>
  <c r="CJ23"/>
  <c r="DD12"/>
  <c r="CR12"/>
  <c r="CT12" s="1"/>
  <c r="CU12" s="1"/>
  <c r="CW12" s="1"/>
  <c r="CQ31"/>
  <c r="CV31" s="1"/>
  <c r="CW31" s="1"/>
  <c r="DC31"/>
  <c r="CR14"/>
  <c r="CT14" s="1"/>
  <c r="CU14" s="1"/>
  <c r="CW14" s="1"/>
  <c r="DD14"/>
  <c r="CL19"/>
  <c r="BZ19"/>
  <c r="CE19" s="1"/>
  <c r="CF19" s="1"/>
  <c r="DC29"/>
  <c r="CQ29"/>
  <c r="CV29" s="1"/>
  <c r="DT12"/>
  <c r="DH12"/>
  <c r="DM12" s="1"/>
  <c r="CR26"/>
  <c r="CT26" s="1"/>
  <c r="CU26" s="1"/>
  <c r="DD26"/>
  <c r="DD25"/>
  <c r="CR25"/>
  <c r="CT25" s="1"/>
  <c r="CU25" s="1"/>
  <c r="DU15"/>
  <c r="DI15"/>
  <c r="DK15" s="1"/>
  <c r="DL15" s="1"/>
  <c r="DH14"/>
  <c r="DM14" s="1"/>
  <c r="DT14"/>
  <c r="DD29"/>
  <c r="CR29"/>
  <c r="CT29" s="1"/>
  <c r="CU29" s="1"/>
  <c r="DD28"/>
  <c r="CR28"/>
  <c r="CT28" s="1"/>
  <c r="CU28" s="1"/>
  <c r="CW28" s="1"/>
  <c r="BU33"/>
  <c r="CL23"/>
  <c r="BZ23"/>
  <c r="CE23" s="1"/>
  <c r="CF23" s="1"/>
  <c r="CR30"/>
  <c r="CT30" s="1"/>
  <c r="CU30" s="1"/>
  <c r="DD30"/>
  <c r="BZ15"/>
  <c r="CE15" s="1"/>
  <c r="CF15" s="1"/>
  <c r="CL15"/>
  <c r="CQ27"/>
  <c r="CV27" s="1"/>
  <c r="CW27" s="1"/>
  <c r="DC27"/>
  <c r="DC30"/>
  <c r="CQ30"/>
  <c r="CV30" s="1"/>
  <c r="DU31"/>
  <c r="DI31"/>
  <c r="DK31" s="1"/>
  <c r="DL31" s="1"/>
  <c r="DA21"/>
  <c r="DR11"/>
  <c r="DT24"/>
  <c r="DH24"/>
  <c r="DM24" s="1"/>
  <c r="DC13"/>
  <c r="CQ13"/>
  <c r="CV13" s="1"/>
  <c r="DH17"/>
  <c r="DM17" s="1"/>
  <c r="DT17"/>
  <c r="CN18" i="3"/>
  <c r="CZ18"/>
  <c r="DA19"/>
  <c r="CO19"/>
  <c r="DR18"/>
  <c r="DF18"/>
  <c r="CZ27"/>
  <c r="CN27"/>
  <c r="CO27"/>
  <c r="DA27"/>
  <c r="DA17"/>
  <c r="CO17"/>
  <c r="DA30"/>
  <c r="CO30"/>
  <c r="BY26"/>
  <c r="CK26"/>
  <c r="DA13"/>
  <c r="CO13"/>
  <c r="CZ30"/>
  <c r="CN30"/>
  <c r="CN26"/>
  <c r="CZ26"/>
  <c r="CO25"/>
  <c r="DA25"/>
  <c r="DR14"/>
  <c r="DF14"/>
  <c r="CH21"/>
  <c r="CX11"/>
  <c r="DQ29"/>
  <c r="DE29"/>
  <c r="CZ31"/>
  <c r="CN31"/>
  <c r="CO31"/>
  <c r="DA31"/>
  <c r="DA15"/>
  <c r="CO15"/>
  <c r="DA11"/>
  <c r="CO11"/>
  <c r="CZ16"/>
  <c r="CN16"/>
  <c r="DQ15"/>
  <c r="DE15"/>
  <c r="BS33"/>
  <c r="BX23"/>
  <c r="CC23" s="1"/>
  <c r="CD23" s="1"/>
  <c r="CJ23"/>
  <c r="CZ12"/>
  <c r="CN12"/>
  <c r="DQ19"/>
  <c r="DE19"/>
  <c r="CH33"/>
  <c r="CX23"/>
  <c r="CN11"/>
  <c r="CZ11"/>
  <c r="DU24"/>
  <c r="EG24"/>
  <c r="DR28"/>
  <c r="DF28"/>
  <c r="DR23"/>
  <c r="DF23"/>
  <c r="CN28"/>
  <c r="CZ28"/>
  <c r="DF24"/>
  <c r="DR24"/>
  <c r="DA29"/>
  <c r="CO29"/>
  <c r="DR12"/>
  <c r="DF12"/>
  <c r="CN14"/>
  <c r="CZ14"/>
  <c r="BQ35"/>
  <c r="BG35" i="6"/>
  <c r="CS27"/>
  <c r="CG27"/>
  <c r="CI27" s="1"/>
  <c r="CJ27" s="1"/>
  <c r="CL27" s="1"/>
  <c r="CF13"/>
  <c r="CK13" s="1"/>
  <c r="CL13" s="1"/>
  <c r="CR13"/>
  <c r="CG12"/>
  <c r="CI12" s="1"/>
  <c r="CJ12" s="1"/>
  <c r="CL12" s="1"/>
  <c r="CS12"/>
  <c r="CR17"/>
  <c r="CF17"/>
  <c r="CK17" s="1"/>
  <c r="CL17" s="1"/>
  <c r="DF33"/>
  <c r="EA23"/>
  <c r="CW28"/>
  <c r="CY28" s="1"/>
  <c r="CZ28" s="1"/>
  <c r="DI28"/>
  <c r="BW33"/>
  <c r="CR23"/>
  <c r="CF23"/>
  <c r="CK23" s="1"/>
  <c r="CL23" s="1"/>
  <c r="CR29"/>
  <c r="CF29"/>
  <c r="CK29" s="1"/>
  <c r="CL29" s="1"/>
  <c r="ED16"/>
  <c r="DR16"/>
  <c r="DT16" s="1"/>
  <c r="DU16" s="1"/>
  <c r="EC26"/>
  <c r="DQ26"/>
  <c r="DV26" s="1"/>
  <c r="DH27"/>
  <c r="CV27"/>
  <c r="DA27" s="1"/>
  <c r="DH31"/>
  <c r="CV31"/>
  <c r="CR25"/>
  <c r="CF25"/>
  <c r="CK25" s="1"/>
  <c r="CL25" s="1"/>
  <c r="CS24"/>
  <c r="CG24"/>
  <c r="CI24" s="1"/>
  <c r="CJ24" s="1"/>
  <c r="CL24" s="1"/>
  <c r="DI19"/>
  <c r="CW19"/>
  <c r="CY19" s="1"/>
  <c r="CZ19" s="1"/>
  <c r="DB19" s="1"/>
  <c r="DI30"/>
  <c r="CW30"/>
  <c r="ED29"/>
  <c r="DR29"/>
  <c r="DT29" s="1"/>
  <c r="DU29" s="1"/>
  <c r="DI11"/>
  <c r="CW11"/>
  <c r="CY11" s="1"/>
  <c r="CZ11" s="1"/>
  <c r="CS14"/>
  <c r="CG14"/>
  <c r="CI14" s="1"/>
  <c r="CJ14" s="1"/>
  <c r="CL14" s="1"/>
  <c r="ED25"/>
  <c r="DR25"/>
  <c r="DT25" s="1"/>
  <c r="DU25" s="1"/>
  <c r="DI15"/>
  <c r="CW15"/>
  <c r="CY15" s="1"/>
  <c r="CZ15" s="1"/>
  <c r="ED31"/>
  <c r="DR31"/>
  <c r="DT31" s="1"/>
  <c r="DU31" s="1"/>
  <c r="ET17"/>
  <c r="EH17"/>
  <c r="EJ17" s="1"/>
  <c r="EK17" s="1"/>
  <c r="DR23"/>
  <c r="DT23" s="1"/>
  <c r="DU23" s="1"/>
  <c r="ED23"/>
  <c r="DH16"/>
  <c r="CV16"/>
  <c r="BU21"/>
  <c r="BU35" s="1"/>
  <c r="CP11"/>
  <c r="DH28"/>
  <c r="CV28"/>
  <c r="DA28" s="1"/>
  <c r="DB28" s="1"/>
  <c r="CR15"/>
  <c r="CF15"/>
  <c r="CK15" s="1"/>
  <c r="CL15" s="1"/>
  <c r="BW21"/>
  <c r="CR11"/>
  <c r="CF11"/>
  <c r="CK11" s="1"/>
  <c r="CL11" s="1"/>
  <c r="DH12"/>
  <c r="CV12"/>
  <c r="DA12" s="1"/>
  <c r="DH24"/>
  <c r="CV24"/>
  <c r="DA24" s="1"/>
  <c r="DI13"/>
  <c r="CW13"/>
  <c r="CY13" s="1"/>
  <c r="CZ13" s="1"/>
  <c r="DH14"/>
  <c r="CV14"/>
  <c r="DA14" s="1"/>
  <c r="EC19"/>
  <c r="DQ19"/>
  <c r="DV19" s="1"/>
  <c r="EC30"/>
  <c r="DQ30"/>
  <c r="DV30" s="1"/>
  <c r="DI26"/>
  <c r="CW26"/>
  <c r="ED18"/>
  <c r="DR18"/>
  <c r="DT18" s="1"/>
  <c r="DU18" s="1"/>
  <c r="CV18"/>
  <c r="DH18"/>
  <c r="CW29" i="4" l="1"/>
  <c r="CW26"/>
  <c r="DS14" i="1"/>
  <c r="ET14" s="1"/>
  <c r="DS18"/>
  <c r="ET18" s="1"/>
  <c r="DB30"/>
  <c r="ES30" s="1"/>
  <c r="CW30" i="4"/>
  <c r="DB27" i="1"/>
  <c r="ES27" s="1"/>
  <c r="CW25" i="4"/>
  <c r="DS23" i="1"/>
  <c r="DB19"/>
  <c r="ES19" s="1"/>
  <c r="DS26"/>
  <c r="ET26" s="1"/>
  <c r="DB24"/>
  <c r="ES24" s="1"/>
  <c r="H14" i="10"/>
  <c r="H5"/>
  <c r="H8"/>
  <c r="CA14" i="6"/>
  <c r="CB14" s="1"/>
  <c r="CA12"/>
  <c r="BZ12"/>
  <c r="CA27"/>
  <c r="BZ27"/>
  <c r="CA11"/>
  <c r="CF21" i="4"/>
  <c r="C46"/>
  <c r="S6" i="8"/>
  <c r="E50" i="1"/>
  <c r="E53"/>
  <c r="E44"/>
  <c r="E47"/>
  <c r="CK33"/>
  <c r="CK35" s="1"/>
  <c r="CA29" i="6"/>
  <c r="BZ11"/>
  <c r="CL21"/>
  <c r="BZ15"/>
  <c r="BY15"/>
  <c r="BQ21"/>
  <c r="BY17"/>
  <c r="BZ17"/>
  <c r="CA17"/>
  <c r="BY23"/>
  <c r="CA23"/>
  <c r="BY28"/>
  <c r="CA28"/>
  <c r="BZ29"/>
  <c r="ES11" i="1"/>
  <c r="AF39" i="3"/>
  <c r="CY26" i="6"/>
  <c r="CZ26" s="1"/>
  <c r="DB26" s="1"/>
  <c r="DK26" s="1"/>
  <c r="DA18"/>
  <c r="DB18" s="1"/>
  <c r="DK30"/>
  <c r="CY30"/>
  <c r="CZ30" s="1"/>
  <c r="DB30" s="1"/>
  <c r="DA31"/>
  <c r="DB31" s="1"/>
  <c r="DJ31" s="1"/>
  <c r="DA16"/>
  <c r="DB16" s="1"/>
  <c r="DL16" s="1"/>
  <c r="DR15" i="1"/>
  <c r="DS15" s="1"/>
  <c r="ET15" s="1"/>
  <c r="EI18"/>
  <c r="DR13"/>
  <c r="DS13" s="1"/>
  <c r="ET13" s="1"/>
  <c r="DR11"/>
  <c r="DS11" s="1"/>
  <c r="DR30"/>
  <c r="DR16"/>
  <c r="DS16" s="1"/>
  <c r="ET16" s="1"/>
  <c r="DR12"/>
  <c r="DS12" s="1"/>
  <c r="ET12" s="1"/>
  <c r="DR29"/>
  <c r="DS29" s="1"/>
  <c r="ET29" s="1"/>
  <c r="EI26"/>
  <c r="DR17"/>
  <c r="DS17" s="1"/>
  <c r="ET17" s="1"/>
  <c r="DR24"/>
  <c r="DR28"/>
  <c r="DS28" s="1"/>
  <c r="ET28" s="1"/>
  <c r="DR27"/>
  <c r="EI14"/>
  <c r="DR19"/>
  <c r="DA25"/>
  <c r="DB25" s="1"/>
  <c r="ES25" s="1"/>
  <c r="CO35"/>
  <c r="DH16" i="4"/>
  <c r="DM16" s="1"/>
  <c r="DT16"/>
  <c r="CF33"/>
  <c r="DR16" i="3"/>
  <c r="CJ21"/>
  <c r="ET23" i="1"/>
  <c r="ES31"/>
  <c r="DW11"/>
  <c r="DF21"/>
  <c r="D7" i="8"/>
  <c r="D10"/>
  <c r="D13"/>
  <c r="D4"/>
  <c r="DM25" i="1"/>
  <c r="DY25"/>
  <c r="DY33" s="1"/>
  <c r="EE23"/>
  <c r="EG23" s="1"/>
  <c r="EH23" s="1"/>
  <c r="EQ23"/>
  <c r="DZ24"/>
  <c r="DN24"/>
  <c r="DP24" s="1"/>
  <c r="DQ24" s="1"/>
  <c r="DN19"/>
  <c r="DP19" s="1"/>
  <c r="DQ19" s="1"/>
  <c r="DZ19"/>
  <c r="DZ27"/>
  <c r="DN27"/>
  <c r="DP27" s="1"/>
  <c r="DQ27" s="1"/>
  <c r="EP27"/>
  <c r="ED27"/>
  <c r="EZ14"/>
  <c r="FE14" s="1"/>
  <c r="FL14"/>
  <c r="EP16"/>
  <c r="ED16"/>
  <c r="EP12"/>
  <c r="ED12"/>
  <c r="EQ15"/>
  <c r="EE15"/>
  <c r="EG15" s="1"/>
  <c r="EH15" s="1"/>
  <c r="DY31"/>
  <c r="DM31"/>
  <c r="EQ26"/>
  <c r="EE26"/>
  <c r="EG26" s="1"/>
  <c r="EH26" s="1"/>
  <c r="ED15"/>
  <c r="EP15"/>
  <c r="FL26"/>
  <c r="EZ26"/>
  <c r="EQ31"/>
  <c r="EE31"/>
  <c r="EG31" s="1"/>
  <c r="EH31" s="1"/>
  <c r="EE14"/>
  <c r="EG14" s="1"/>
  <c r="EH14" s="1"/>
  <c r="EQ14"/>
  <c r="EZ18"/>
  <c r="FL18"/>
  <c r="FA13"/>
  <c r="FC13" s="1"/>
  <c r="FD13" s="1"/>
  <c r="FM13"/>
  <c r="EE28"/>
  <c r="EG28" s="1"/>
  <c r="EH28" s="1"/>
  <c r="EQ28"/>
  <c r="FA17"/>
  <c r="FC17" s="1"/>
  <c r="FD17" s="1"/>
  <c r="FM17"/>
  <c r="EQ11"/>
  <c r="EE11"/>
  <c r="EG11" s="1"/>
  <c r="EH11" s="1"/>
  <c r="EP13"/>
  <c r="ED13"/>
  <c r="DZ30"/>
  <c r="DN30"/>
  <c r="DP30" s="1"/>
  <c r="DQ30" s="1"/>
  <c r="EQ29"/>
  <c r="EE29"/>
  <c r="EG29" s="1"/>
  <c r="EH29" s="1"/>
  <c r="EP30"/>
  <c r="ED30"/>
  <c r="EQ25"/>
  <c r="EE25"/>
  <c r="EG25" s="1"/>
  <c r="EH25" s="1"/>
  <c r="EP19"/>
  <c r="ED19"/>
  <c r="EQ12"/>
  <c r="EE12"/>
  <c r="EG12" s="1"/>
  <c r="EH12" s="1"/>
  <c r="DH33"/>
  <c r="DH35" s="1"/>
  <c r="DF33"/>
  <c r="DW23"/>
  <c r="DY21"/>
  <c r="ED11"/>
  <c r="EP11"/>
  <c r="ED29"/>
  <c r="EP29"/>
  <c r="EQ16"/>
  <c r="EE16"/>
  <c r="EG16" s="1"/>
  <c r="EH16" s="1"/>
  <c r="EP17"/>
  <c r="ED17"/>
  <c r="EP24"/>
  <c r="ED24"/>
  <c r="EP28"/>
  <c r="ED28"/>
  <c r="EE18"/>
  <c r="EG18" s="1"/>
  <c r="EH18" s="1"/>
  <c r="EQ18"/>
  <c r="ED23"/>
  <c r="EP23"/>
  <c r="BM35" i="3"/>
  <c r="CR16" i="4"/>
  <c r="CT16" s="1"/>
  <c r="CU16" s="1"/>
  <c r="CW16" s="1"/>
  <c r="DD16"/>
  <c r="BO35"/>
  <c r="C47" s="1"/>
  <c r="CN25" i="3"/>
  <c r="CZ25"/>
  <c r="CD33"/>
  <c r="BQ33" i="6"/>
  <c r="BY24"/>
  <c r="CA24"/>
  <c r="AQ33"/>
  <c r="CB26"/>
  <c r="AQ21"/>
  <c r="CB30"/>
  <c r="CB25"/>
  <c r="CB12"/>
  <c r="BZ13"/>
  <c r="BY13"/>
  <c r="CA13"/>
  <c r="DL30"/>
  <c r="DL26"/>
  <c r="DJ30"/>
  <c r="DJ26"/>
  <c r="DJ19"/>
  <c r="DK19"/>
  <c r="DL19"/>
  <c r="DL28"/>
  <c r="DJ28"/>
  <c r="DK28"/>
  <c r="CR13" i="4"/>
  <c r="CT13" s="1"/>
  <c r="CU13" s="1"/>
  <c r="CW13" s="1"/>
  <c r="DD13"/>
  <c r="BS35" i="3"/>
  <c r="CL33" i="6"/>
  <c r="CN17" i="3"/>
  <c r="CZ17"/>
  <c r="CZ13"/>
  <c r="CN13"/>
  <c r="EK24" i="4"/>
  <c r="DY24"/>
  <c r="ED24" s="1"/>
  <c r="DT27"/>
  <c r="DH27"/>
  <c r="DM27" s="1"/>
  <c r="DN27" s="1"/>
  <c r="DC15"/>
  <c r="CQ15"/>
  <c r="CV15" s="1"/>
  <c r="CW15" s="1"/>
  <c r="DT31"/>
  <c r="DH31"/>
  <c r="DM31" s="1"/>
  <c r="DN31" s="1"/>
  <c r="CJ33"/>
  <c r="CJ35" s="1"/>
  <c r="DA23"/>
  <c r="DI29"/>
  <c r="DK29" s="1"/>
  <c r="DL29" s="1"/>
  <c r="DU29"/>
  <c r="DZ15"/>
  <c r="EB15" s="1"/>
  <c r="EC15" s="1"/>
  <c r="EL15"/>
  <c r="EK12"/>
  <c r="DY12"/>
  <c r="ED12" s="1"/>
  <c r="DC19"/>
  <c r="CQ19"/>
  <c r="CV19" s="1"/>
  <c r="CW19" s="1"/>
  <c r="DU12"/>
  <c r="DI12"/>
  <c r="DK12" s="1"/>
  <c r="DL12" s="1"/>
  <c r="DN12" s="1"/>
  <c r="EL11"/>
  <c r="DZ11"/>
  <c r="EB11" s="1"/>
  <c r="EC11" s="1"/>
  <c r="EK28"/>
  <c r="DY28"/>
  <c r="ED28" s="1"/>
  <c r="EL19"/>
  <c r="DZ19"/>
  <c r="EB19" s="1"/>
  <c r="EC19" s="1"/>
  <c r="DH26"/>
  <c r="DM26" s="1"/>
  <c r="DT26"/>
  <c r="DT13"/>
  <c r="DH13"/>
  <c r="DM13" s="1"/>
  <c r="DU30"/>
  <c r="DI30"/>
  <c r="DK30" s="1"/>
  <c r="DL30" s="1"/>
  <c r="EK14"/>
  <c r="DY14"/>
  <c r="ED14" s="1"/>
  <c r="DU26"/>
  <c r="DI26"/>
  <c r="DK26" s="1"/>
  <c r="DL26" s="1"/>
  <c r="DU14"/>
  <c r="DI14"/>
  <c r="DK14" s="1"/>
  <c r="DL14" s="1"/>
  <c r="DN14" s="1"/>
  <c r="DD18"/>
  <c r="CR18"/>
  <c r="CT18" s="1"/>
  <c r="CU18" s="1"/>
  <c r="CW18" s="1"/>
  <c r="DT18"/>
  <c r="DH18"/>
  <c r="DM18" s="1"/>
  <c r="DU17"/>
  <c r="DI17"/>
  <c r="DK17" s="1"/>
  <c r="DL17" s="1"/>
  <c r="DN17" s="1"/>
  <c r="EL27"/>
  <c r="DZ27"/>
  <c r="EB27" s="1"/>
  <c r="EC27" s="1"/>
  <c r="DU24"/>
  <c r="DI24"/>
  <c r="DK24" s="1"/>
  <c r="DL24" s="1"/>
  <c r="DN24" s="1"/>
  <c r="BU35"/>
  <c r="EK17"/>
  <c r="DY17"/>
  <c r="ED17" s="1"/>
  <c r="DR21"/>
  <c r="EI11"/>
  <c r="EL31"/>
  <c r="DZ31"/>
  <c r="EB31" s="1"/>
  <c r="EC31" s="1"/>
  <c r="DH30"/>
  <c r="DM30" s="1"/>
  <c r="DN30" s="1"/>
  <c r="DT30"/>
  <c r="CL33"/>
  <c r="CQ23"/>
  <c r="CV23" s="1"/>
  <c r="CW23" s="1"/>
  <c r="DC23"/>
  <c r="DU28"/>
  <c r="DI28"/>
  <c r="DK28" s="1"/>
  <c r="DL28" s="1"/>
  <c r="DN28" s="1"/>
  <c r="DI25"/>
  <c r="DK25" s="1"/>
  <c r="DL25" s="1"/>
  <c r="DU25"/>
  <c r="DT29"/>
  <c r="DH29"/>
  <c r="DM29" s="1"/>
  <c r="DN29" s="1"/>
  <c r="DT25"/>
  <c r="DH25"/>
  <c r="DM25" s="1"/>
  <c r="DN25" s="1"/>
  <c r="EL23"/>
  <c r="DZ23"/>
  <c r="EB23" s="1"/>
  <c r="EC23" s="1"/>
  <c r="CL21"/>
  <c r="CQ11"/>
  <c r="CV11" s="1"/>
  <c r="CW11" s="1"/>
  <c r="DC11"/>
  <c r="DV12" i="3"/>
  <c r="EH12"/>
  <c r="DV23"/>
  <c r="EH23"/>
  <c r="DQ26"/>
  <c r="DE26"/>
  <c r="DF17"/>
  <c r="DR17"/>
  <c r="DR19"/>
  <c r="DF19"/>
  <c r="EH24"/>
  <c r="DV24"/>
  <c r="EX24"/>
  <c r="EL24"/>
  <c r="EG19"/>
  <c r="DU19"/>
  <c r="DR15"/>
  <c r="DF15"/>
  <c r="DE31"/>
  <c r="DQ31"/>
  <c r="EH14"/>
  <c r="DV14"/>
  <c r="DQ30"/>
  <c r="DE30"/>
  <c r="DR27"/>
  <c r="DF27"/>
  <c r="CH35"/>
  <c r="CJ33"/>
  <c r="CJ35" s="1"/>
  <c r="CZ23"/>
  <c r="CN23"/>
  <c r="CS23" s="1"/>
  <c r="CT23" s="1"/>
  <c r="DR25"/>
  <c r="DF25"/>
  <c r="EH28"/>
  <c r="DV28"/>
  <c r="CX21"/>
  <c r="DO11"/>
  <c r="DF30"/>
  <c r="DR30"/>
  <c r="DE27"/>
  <c r="DQ27"/>
  <c r="EH18"/>
  <c r="DV18"/>
  <c r="DR29"/>
  <c r="DF29"/>
  <c r="CX33"/>
  <c r="DO23"/>
  <c r="EG15"/>
  <c r="DU15"/>
  <c r="DR31"/>
  <c r="DF31"/>
  <c r="DF13"/>
  <c r="DR13"/>
  <c r="DV16"/>
  <c r="EH16"/>
  <c r="DE14"/>
  <c r="DQ14"/>
  <c r="DQ28"/>
  <c r="DE28"/>
  <c r="CZ21"/>
  <c r="DQ11"/>
  <c r="DE11"/>
  <c r="DQ12"/>
  <c r="DE12"/>
  <c r="DQ16"/>
  <c r="DE16"/>
  <c r="DR11"/>
  <c r="DF11"/>
  <c r="EG29"/>
  <c r="DU29"/>
  <c r="DA26"/>
  <c r="CO26"/>
  <c r="DE18"/>
  <c r="DQ18"/>
  <c r="BW35" i="6"/>
  <c r="CW27"/>
  <c r="DI27"/>
  <c r="CW12"/>
  <c r="DI12"/>
  <c r="CV17"/>
  <c r="DH17"/>
  <c r="CV13"/>
  <c r="DH13"/>
  <c r="ES30"/>
  <c r="EG30"/>
  <c r="EL30" s="1"/>
  <c r="CR21"/>
  <c r="CV11"/>
  <c r="DH11"/>
  <c r="ET18"/>
  <c r="EH18"/>
  <c r="EJ18" s="1"/>
  <c r="EK18" s="1"/>
  <c r="ED26"/>
  <c r="DR26"/>
  <c r="DT26" s="1"/>
  <c r="DU26" s="1"/>
  <c r="DW26" s="1"/>
  <c r="DQ14"/>
  <c r="DV14" s="1"/>
  <c r="EC14"/>
  <c r="DR13"/>
  <c r="DT13" s="1"/>
  <c r="DU13" s="1"/>
  <c r="ED13"/>
  <c r="EC12"/>
  <c r="DQ12"/>
  <c r="DV12" s="1"/>
  <c r="CP21"/>
  <c r="CP35" s="1"/>
  <c r="DF11"/>
  <c r="ET23"/>
  <c r="EH23"/>
  <c r="EJ23" s="1"/>
  <c r="EK23" s="1"/>
  <c r="ED30"/>
  <c r="DR30"/>
  <c r="DT30" s="1"/>
  <c r="DU30" s="1"/>
  <c r="DW30" s="1"/>
  <c r="CW24"/>
  <c r="DI24"/>
  <c r="CV25"/>
  <c r="DH25"/>
  <c r="DQ31"/>
  <c r="DV31" s="1"/>
  <c r="DW31" s="1"/>
  <c r="EC31"/>
  <c r="ES26"/>
  <c r="EG26"/>
  <c r="EL26" s="1"/>
  <c r="DQ28"/>
  <c r="DV28" s="1"/>
  <c r="EC28"/>
  <c r="ET31"/>
  <c r="EH31"/>
  <c r="EJ31" s="1"/>
  <c r="EK31" s="1"/>
  <c r="ED15"/>
  <c r="DR15"/>
  <c r="DT15" s="1"/>
  <c r="DU15" s="1"/>
  <c r="CW14"/>
  <c r="DI14"/>
  <c r="CV29"/>
  <c r="DH29"/>
  <c r="EA33"/>
  <c r="EQ23"/>
  <c r="ET29"/>
  <c r="EH29"/>
  <c r="EJ29" s="1"/>
  <c r="EK29" s="1"/>
  <c r="ED19"/>
  <c r="DR19"/>
  <c r="DT19" s="1"/>
  <c r="DU19" s="1"/>
  <c r="DW19" s="1"/>
  <c r="EC27"/>
  <c r="DQ27"/>
  <c r="DV27" s="1"/>
  <c r="ES19"/>
  <c r="EG19"/>
  <c r="EL19" s="1"/>
  <c r="DQ24"/>
  <c r="DV24" s="1"/>
  <c r="EC24"/>
  <c r="EC18"/>
  <c r="DQ18"/>
  <c r="DV18" s="1"/>
  <c r="DW18" s="1"/>
  <c r="CV15"/>
  <c r="DH15"/>
  <c r="EC16"/>
  <c r="DQ16"/>
  <c r="DV16" s="1"/>
  <c r="DW16" s="1"/>
  <c r="FC17"/>
  <c r="FE17" s="1"/>
  <c r="FF17" s="1"/>
  <c r="FO17"/>
  <c r="ET25"/>
  <c r="EH25"/>
  <c r="EJ25" s="1"/>
  <c r="EK25" s="1"/>
  <c r="ED11"/>
  <c r="DR11"/>
  <c r="DT11" s="1"/>
  <c r="DU11" s="1"/>
  <c r="EH16"/>
  <c r="EJ16" s="1"/>
  <c r="EK16" s="1"/>
  <c r="ET16"/>
  <c r="CR33"/>
  <c r="DH23"/>
  <c r="CV23"/>
  <c r="ED28"/>
  <c r="DR28"/>
  <c r="DT28" s="1"/>
  <c r="DU28" s="1"/>
  <c r="DW28" l="1"/>
  <c r="DS27" i="1"/>
  <c r="ET27" s="1"/>
  <c r="EJ26"/>
  <c r="EU26" s="1"/>
  <c r="EV26" s="1"/>
  <c r="DS30"/>
  <c r="ET30" s="1"/>
  <c r="DN26" i="4"/>
  <c r="EJ14" i="1"/>
  <c r="EU14" s="1"/>
  <c r="EV14" s="1"/>
  <c r="EJ18"/>
  <c r="EU18" s="1"/>
  <c r="EV18" s="1"/>
  <c r="DS19"/>
  <c r="ET19" s="1"/>
  <c r="DS24"/>
  <c r="ET24" s="1"/>
  <c r="DB21"/>
  <c r="CB27" i="6"/>
  <c r="CB11"/>
  <c r="CW21" i="4"/>
  <c r="CB23" i="6"/>
  <c r="N14" i="8"/>
  <c r="E45" i="3"/>
  <c r="E55"/>
  <c r="CB15" i="6"/>
  <c r="DB33" i="1"/>
  <c r="CB29" i="6"/>
  <c r="CB17"/>
  <c r="CB28"/>
  <c r="S7" i="8"/>
  <c r="DK16" i="6"/>
  <c r="DJ16"/>
  <c r="DK18"/>
  <c r="DL18"/>
  <c r="DJ18"/>
  <c r="DK31"/>
  <c r="DL31"/>
  <c r="DS21" i="1"/>
  <c r="ET11"/>
  <c r="BM39" i="3"/>
  <c r="N4" i="8"/>
  <c r="DA29" i="6"/>
  <c r="DB29" s="1"/>
  <c r="DK29" s="1"/>
  <c r="CY24"/>
  <c r="CZ24" s="1"/>
  <c r="DB24" s="1"/>
  <c r="DL24" s="1"/>
  <c r="DA13"/>
  <c r="DB13" s="1"/>
  <c r="DK13" s="1"/>
  <c r="CY12"/>
  <c r="CZ12" s="1"/>
  <c r="DB12" s="1"/>
  <c r="DL12" s="1"/>
  <c r="DA23"/>
  <c r="DB23" s="1"/>
  <c r="DL23" s="1"/>
  <c r="CY14"/>
  <c r="CZ14" s="1"/>
  <c r="DB14" s="1"/>
  <c r="DK14" s="1"/>
  <c r="DA25"/>
  <c r="DB25" s="1"/>
  <c r="DL25" s="1"/>
  <c r="DA11"/>
  <c r="DB11" s="1"/>
  <c r="DK11" s="1"/>
  <c r="DA17"/>
  <c r="DB17" s="1"/>
  <c r="DJ17" s="1"/>
  <c r="CY27"/>
  <c r="CZ27" s="1"/>
  <c r="DB27" s="1"/>
  <c r="DJ27" s="1"/>
  <c r="DA15"/>
  <c r="DB15" s="1"/>
  <c r="DK15" s="1"/>
  <c r="EI29" i="1"/>
  <c r="EJ29" s="1"/>
  <c r="EU29" s="1"/>
  <c r="EV29" s="1"/>
  <c r="EI19"/>
  <c r="DR31"/>
  <c r="DS31" s="1"/>
  <c r="ET31" s="1"/>
  <c r="EI23"/>
  <c r="EJ23" s="1"/>
  <c r="EU23" s="1"/>
  <c r="EV23" s="1"/>
  <c r="EI28"/>
  <c r="EJ28" s="1"/>
  <c r="EU28" s="1"/>
  <c r="EV28" s="1"/>
  <c r="EI17"/>
  <c r="EJ17" s="1"/>
  <c r="EU17" s="1"/>
  <c r="EV17" s="1"/>
  <c r="EI13"/>
  <c r="EJ13" s="1"/>
  <c r="EU13" s="1"/>
  <c r="EV13" s="1"/>
  <c r="FE26"/>
  <c r="EI16"/>
  <c r="EJ16" s="1"/>
  <c r="EU16" s="1"/>
  <c r="EV16" s="1"/>
  <c r="EI27"/>
  <c r="EI24"/>
  <c r="EI30"/>
  <c r="EI12"/>
  <c r="EJ12" s="1"/>
  <c r="EU12" s="1"/>
  <c r="EV12" s="1"/>
  <c r="EI11"/>
  <c r="EJ11" s="1"/>
  <c r="FE18"/>
  <c r="EI15"/>
  <c r="EJ15" s="1"/>
  <c r="EU15" s="1"/>
  <c r="EV15" s="1"/>
  <c r="DR25"/>
  <c r="DS25" s="1"/>
  <c r="ET25" s="1"/>
  <c r="DF35"/>
  <c r="CB24" i="6"/>
  <c r="CF35" i="4"/>
  <c r="C48" s="1"/>
  <c r="EK16"/>
  <c r="DY16"/>
  <c r="ED16" s="1"/>
  <c r="CD35" i="3"/>
  <c r="DW21" i="1"/>
  <c r="EN11"/>
  <c r="EQ24"/>
  <c r="EE24"/>
  <c r="EG24" s="1"/>
  <c r="EH24" s="1"/>
  <c r="EP25"/>
  <c r="ED25"/>
  <c r="EQ19"/>
  <c r="EE19"/>
  <c r="EG19" s="1"/>
  <c r="EH19" s="1"/>
  <c r="FA23"/>
  <c r="FC23" s="1"/>
  <c r="FD23" s="1"/>
  <c r="FM23"/>
  <c r="FL23"/>
  <c r="EZ23"/>
  <c r="EZ24"/>
  <c r="FE24" s="1"/>
  <c r="FL24"/>
  <c r="FM16"/>
  <c r="FA16"/>
  <c r="FC16" s="1"/>
  <c r="FD16" s="1"/>
  <c r="EN23"/>
  <c r="DW33"/>
  <c r="GD17"/>
  <c r="FR17"/>
  <c r="FT17" s="1"/>
  <c r="FU17" s="1"/>
  <c r="GD13"/>
  <c r="FR13"/>
  <c r="FT13" s="1"/>
  <c r="FU13" s="1"/>
  <c r="FM14"/>
  <c r="FA14"/>
  <c r="FC14" s="1"/>
  <c r="FD14" s="1"/>
  <c r="FF14" s="1"/>
  <c r="HF14" s="1"/>
  <c r="EP31"/>
  <c r="EP33" s="1"/>
  <c r="ED31"/>
  <c r="EI31" s="1"/>
  <c r="EJ31" s="1"/>
  <c r="FL12"/>
  <c r="EZ12"/>
  <c r="EQ27"/>
  <c r="EE27"/>
  <c r="EG27" s="1"/>
  <c r="EH27" s="1"/>
  <c r="FM18"/>
  <c r="FA18"/>
  <c r="FC18" s="1"/>
  <c r="FD18" s="1"/>
  <c r="FL11"/>
  <c r="EZ11"/>
  <c r="FE11" s="1"/>
  <c r="EP21"/>
  <c r="FM12"/>
  <c r="FA12"/>
  <c r="FC12" s="1"/>
  <c r="FD12" s="1"/>
  <c r="EZ19"/>
  <c r="FL19"/>
  <c r="FL30"/>
  <c r="EZ30"/>
  <c r="EQ30"/>
  <c r="EE30"/>
  <c r="EG30" s="1"/>
  <c r="EH30" s="1"/>
  <c r="FM11"/>
  <c r="FA11"/>
  <c r="FC11" s="1"/>
  <c r="FD11" s="1"/>
  <c r="FA31"/>
  <c r="FC31" s="1"/>
  <c r="FD31" s="1"/>
  <c r="FM31"/>
  <c r="GC14"/>
  <c r="FQ14"/>
  <c r="FV14" s="1"/>
  <c r="EZ28"/>
  <c r="FL28"/>
  <c r="FL17"/>
  <c r="EZ17"/>
  <c r="FM28"/>
  <c r="FA28"/>
  <c r="FC28" s="1"/>
  <c r="FD28" s="1"/>
  <c r="GC18"/>
  <c r="FQ18"/>
  <c r="FL15"/>
  <c r="EZ15"/>
  <c r="FM26"/>
  <c r="FA26"/>
  <c r="FC26" s="1"/>
  <c r="FD26" s="1"/>
  <c r="FM15"/>
  <c r="FA15"/>
  <c r="FC15" s="1"/>
  <c r="FD15" s="1"/>
  <c r="FL16"/>
  <c r="EZ16"/>
  <c r="FL27"/>
  <c r="EZ27"/>
  <c r="FE27" s="1"/>
  <c r="FL29"/>
  <c r="EZ29"/>
  <c r="FE29" s="1"/>
  <c r="FM25"/>
  <c r="FA25"/>
  <c r="FC25" s="1"/>
  <c r="FD25" s="1"/>
  <c r="FM29"/>
  <c r="FA29"/>
  <c r="FC29" s="1"/>
  <c r="FD29" s="1"/>
  <c r="FL13"/>
  <c r="EZ13"/>
  <c r="GC26"/>
  <c r="FQ26"/>
  <c r="DY35"/>
  <c r="CT33" i="3"/>
  <c r="DU16" i="4"/>
  <c r="DI16"/>
  <c r="DK16" s="1"/>
  <c r="DL16" s="1"/>
  <c r="DN16" s="1"/>
  <c r="CL35"/>
  <c r="CW33"/>
  <c r="DE25" i="3"/>
  <c r="DQ25"/>
  <c r="BQ35" i="6"/>
  <c r="AQ35"/>
  <c r="AQ39" s="1"/>
  <c r="DM26"/>
  <c r="CB13"/>
  <c r="DL14"/>
  <c r="DK27"/>
  <c r="DM30"/>
  <c r="DJ24"/>
  <c r="DM19"/>
  <c r="DM28"/>
  <c r="DJ12"/>
  <c r="DK24"/>
  <c r="DK12"/>
  <c r="DL27"/>
  <c r="DJ14"/>
  <c r="DU13" i="4"/>
  <c r="DI13"/>
  <c r="DK13" s="1"/>
  <c r="DL13" s="1"/>
  <c r="DN13" s="1"/>
  <c r="CL35" i="6"/>
  <c r="DQ17" i="3"/>
  <c r="DE17"/>
  <c r="DE13"/>
  <c r="DQ13"/>
  <c r="DQ21" s="1"/>
  <c r="EQ23" i="4"/>
  <c r="ES23" s="1"/>
  <c r="ET23" s="1"/>
  <c r="FC23"/>
  <c r="DY25"/>
  <c r="ED25" s="1"/>
  <c r="EK25"/>
  <c r="DY29"/>
  <c r="ED29" s="1"/>
  <c r="EK29"/>
  <c r="DZ28"/>
  <c r="EB28" s="1"/>
  <c r="EC28" s="1"/>
  <c r="EE28" s="1"/>
  <c r="EL28"/>
  <c r="EK30"/>
  <c r="DY30"/>
  <c r="ED30" s="1"/>
  <c r="EQ27"/>
  <c r="ES27" s="1"/>
  <c r="ET27" s="1"/>
  <c r="FC27"/>
  <c r="DU18"/>
  <c r="DI18"/>
  <c r="DK18" s="1"/>
  <c r="DL18" s="1"/>
  <c r="DN18" s="1"/>
  <c r="EL14"/>
  <c r="DZ14"/>
  <c r="EB14" s="1"/>
  <c r="EC14" s="1"/>
  <c r="EE14" s="1"/>
  <c r="EL26"/>
  <c r="DZ26"/>
  <c r="EB26" s="1"/>
  <c r="EC26" s="1"/>
  <c r="EL30"/>
  <c r="DZ30"/>
  <c r="EB30" s="1"/>
  <c r="EC30" s="1"/>
  <c r="EP28"/>
  <c r="EU28" s="1"/>
  <c r="FB28"/>
  <c r="EQ11"/>
  <c r="ES11" s="1"/>
  <c r="ET11" s="1"/>
  <c r="FC11"/>
  <c r="DZ12"/>
  <c r="EB12" s="1"/>
  <c r="EC12" s="1"/>
  <c r="EE12" s="1"/>
  <c r="EL12"/>
  <c r="DH19"/>
  <c r="DM19" s="1"/>
  <c r="DN19" s="1"/>
  <c r="DT19"/>
  <c r="EP12"/>
  <c r="EU12" s="1"/>
  <c r="FB12"/>
  <c r="EK31"/>
  <c r="DY31"/>
  <c r="ED31" s="1"/>
  <c r="EE31" s="1"/>
  <c r="EK27"/>
  <c r="DY27"/>
  <c r="ED27" s="1"/>
  <c r="EE27" s="1"/>
  <c r="EQ31"/>
  <c r="ES31" s="1"/>
  <c r="ET31" s="1"/>
  <c r="FC31"/>
  <c r="EI21"/>
  <c r="EZ11"/>
  <c r="EK26"/>
  <c r="DY26"/>
  <c r="ED26" s="1"/>
  <c r="EE26" s="1"/>
  <c r="EL29"/>
  <c r="DZ29"/>
  <c r="EB29" s="1"/>
  <c r="EC29" s="1"/>
  <c r="DC21"/>
  <c r="DT11"/>
  <c r="DH11"/>
  <c r="DM11" s="1"/>
  <c r="DN11" s="1"/>
  <c r="FB17"/>
  <c r="EP17"/>
  <c r="EU17" s="1"/>
  <c r="DZ24"/>
  <c r="EB24" s="1"/>
  <c r="EC24" s="1"/>
  <c r="EE24" s="1"/>
  <c r="EL24"/>
  <c r="EL17"/>
  <c r="DZ17"/>
  <c r="EB17" s="1"/>
  <c r="EC17" s="1"/>
  <c r="EE17" s="1"/>
  <c r="EK18"/>
  <c r="DY18"/>
  <c r="ED18" s="1"/>
  <c r="FB14"/>
  <c r="EP14"/>
  <c r="EU14" s="1"/>
  <c r="DY13"/>
  <c r="ED13" s="1"/>
  <c r="EK13"/>
  <c r="FC19"/>
  <c r="EQ19"/>
  <c r="ES19" s="1"/>
  <c r="ET19" s="1"/>
  <c r="DT15"/>
  <c r="DH15"/>
  <c r="DM15" s="1"/>
  <c r="DN15" s="1"/>
  <c r="EP24"/>
  <c r="EU24" s="1"/>
  <c r="FB24"/>
  <c r="EL25"/>
  <c r="DZ25"/>
  <c r="EB25" s="1"/>
  <c r="EC25" s="1"/>
  <c r="DT23"/>
  <c r="DH23"/>
  <c r="DM23" s="1"/>
  <c r="DN23" s="1"/>
  <c r="DC33"/>
  <c r="FC15"/>
  <c r="EQ15"/>
  <c r="ES15" s="1"/>
  <c r="ET15" s="1"/>
  <c r="DA33"/>
  <c r="DA35" s="1"/>
  <c r="DR23"/>
  <c r="EG27" i="3"/>
  <c r="DU27"/>
  <c r="EH30"/>
  <c r="DV30"/>
  <c r="EL29"/>
  <c r="EX29"/>
  <c r="EH11"/>
  <c r="DV11"/>
  <c r="EG12"/>
  <c r="DU12"/>
  <c r="EM18"/>
  <c r="EY18"/>
  <c r="EM28"/>
  <c r="EY28"/>
  <c r="EH25"/>
  <c r="DV25"/>
  <c r="EY14"/>
  <c r="EM14"/>
  <c r="EH15"/>
  <c r="DV15"/>
  <c r="FN24"/>
  <c r="FB24"/>
  <c r="CX35"/>
  <c r="EG28"/>
  <c r="DU28"/>
  <c r="EG31"/>
  <c r="DU31"/>
  <c r="EH17"/>
  <c r="DV17"/>
  <c r="EG18"/>
  <c r="DU18"/>
  <c r="EH13"/>
  <c r="DV13"/>
  <c r="DO33"/>
  <c r="EE23"/>
  <c r="EE11"/>
  <c r="DO21"/>
  <c r="EG26"/>
  <c r="DU26"/>
  <c r="DR26"/>
  <c r="DF26"/>
  <c r="EG16"/>
  <c r="DU16"/>
  <c r="EG11"/>
  <c r="DU11"/>
  <c r="EG14"/>
  <c r="DU14"/>
  <c r="EY16"/>
  <c r="EM16"/>
  <c r="EH31"/>
  <c r="DV31"/>
  <c r="EX15"/>
  <c r="EL15"/>
  <c r="DV29"/>
  <c r="EH29"/>
  <c r="CZ33"/>
  <c r="CZ35" s="1"/>
  <c r="DQ23"/>
  <c r="DE23"/>
  <c r="DJ23" s="1"/>
  <c r="DK23" s="1"/>
  <c r="EH27"/>
  <c r="DV27"/>
  <c r="DU30"/>
  <c r="EG30"/>
  <c r="EL19"/>
  <c r="EX19"/>
  <c r="EY24"/>
  <c r="EM24"/>
  <c r="EH19"/>
  <c r="DV19"/>
  <c r="EY23"/>
  <c r="EM23"/>
  <c r="EY12"/>
  <c r="EM12"/>
  <c r="DQ13" i="6"/>
  <c r="DV13" s="1"/>
  <c r="DW13" s="1"/>
  <c r="EC13"/>
  <c r="DQ17"/>
  <c r="DV17" s="1"/>
  <c r="DW17" s="1"/>
  <c r="EC17"/>
  <c r="ED27"/>
  <c r="DR27"/>
  <c r="DT27" s="1"/>
  <c r="DU27" s="1"/>
  <c r="DW27" s="1"/>
  <c r="DR12"/>
  <c r="DT12" s="1"/>
  <c r="DU12" s="1"/>
  <c r="DW12" s="1"/>
  <c r="ED12"/>
  <c r="EC15"/>
  <c r="DQ15"/>
  <c r="DV15" s="1"/>
  <c r="DW15" s="1"/>
  <c r="EH19"/>
  <c r="ET19"/>
  <c r="FC29"/>
  <c r="FE29" s="1"/>
  <c r="FF29" s="1"/>
  <c r="FO29"/>
  <c r="ES28"/>
  <c r="EG28"/>
  <c r="EL28" s="1"/>
  <c r="EC25"/>
  <c r="DQ25"/>
  <c r="DV25" s="1"/>
  <c r="DW25" s="1"/>
  <c r="FB30"/>
  <c r="FG30" s="1"/>
  <c r="FN30"/>
  <c r="CR35"/>
  <c r="ET28"/>
  <c r="EH28"/>
  <c r="EJ28" s="1"/>
  <c r="EK28" s="1"/>
  <c r="FO16"/>
  <c r="FC16"/>
  <c r="FE16" s="1"/>
  <c r="FF16" s="1"/>
  <c r="ES16"/>
  <c r="EG16"/>
  <c r="FB19"/>
  <c r="FG19" s="1"/>
  <c r="FN19"/>
  <c r="EQ33"/>
  <c r="FL23"/>
  <c r="FO31"/>
  <c r="FC31"/>
  <c r="FE31" s="1"/>
  <c r="FF31" s="1"/>
  <c r="EH26"/>
  <c r="ET26"/>
  <c r="GE17"/>
  <c r="FS17"/>
  <c r="FU17" s="1"/>
  <c r="FV17" s="1"/>
  <c r="ES24"/>
  <c r="EG24"/>
  <c r="EL24" s="1"/>
  <c r="EG27"/>
  <c r="EL27" s="1"/>
  <c r="ES27"/>
  <c r="ED14"/>
  <c r="DR14"/>
  <c r="DT14" s="1"/>
  <c r="DU14" s="1"/>
  <c r="DW14" s="1"/>
  <c r="ES31"/>
  <c r="EG31"/>
  <c r="ED24"/>
  <c r="DR24"/>
  <c r="DT24" s="1"/>
  <c r="DU24" s="1"/>
  <c r="DW24" s="1"/>
  <c r="DF21"/>
  <c r="DF35" s="1"/>
  <c r="EA11"/>
  <c r="ET13"/>
  <c r="EH13"/>
  <c r="EJ13" s="1"/>
  <c r="EK13" s="1"/>
  <c r="ES14"/>
  <c r="EG14"/>
  <c r="EL14" s="1"/>
  <c r="DH21"/>
  <c r="EC11"/>
  <c r="DQ11"/>
  <c r="DV11" s="1"/>
  <c r="DW11" s="1"/>
  <c r="DH33"/>
  <c r="EC23"/>
  <c r="DQ23"/>
  <c r="DV23" s="1"/>
  <c r="DW23" s="1"/>
  <c r="ET11"/>
  <c r="EH11"/>
  <c r="EJ11" s="1"/>
  <c r="EK11" s="1"/>
  <c r="FC25"/>
  <c r="FE25" s="1"/>
  <c r="FF25" s="1"/>
  <c r="FO25"/>
  <c r="ES18"/>
  <c r="EG18"/>
  <c r="EC29"/>
  <c r="DQ29"/>
  <c r="DV29" s="1"/>
  <c r="DW29" s="1"/>
  <c r="ET15"/>
  <c r="EH15"/>
  <c r="EJ15" s="1"/>
  <c r="EK15" s="1"/>
  <c r="FB26"/>
  <c r="FG26" s="1"/>
  <c r="FN26"/>
  <c r="EH30"/>
  <c r="ET30"/>
  <c r="FO23"/>
  <c r="FC23"/>
  <c r="FE23" s="1"/>
  <c r="FF23" s="1"/>
  <c r="ES12"/>
  <c r="EG12"/>
  <c r="EL12" s="1"/>
  <c r="FC18"/>
  <c r="FE18" s="1"/>
  <c r="FF18" s="1"/>
  <c r="FO18"/>
  <c r="EM28" l="1"/>
  <c r="FF18" i="1"/>
  <c r="HF18" s="1"/>
  <c r="EJ24"/>
  <c r="EU24" s="1"/>
  <c r="EV24" s="1"/>
  <c r="EE29" i="4"/>
  <c r="EJ30" i="1"/>
  <c r="EU30" s="1"/>
  <c r="EV30" s="1"/>
  <c r="FF26"/>
  <c r="HF26" s="1"/>
  <c r="EE30" i="4"/>
  <c r="FF29" i="1"/>
  <c r="DB35"/>
  <c r="EE25" i="4"/>
  <c r="FF11" i="1"/>
  <c r="EJ27"/>
  <c r="EU27" s="1"/>
  <c r="EV27" s="1"/>
  <c r="EJ19"/>
  <c r="EU19" s="1"/>
  <c r="EV19" s="1"/>
  <c r="DK17" i="6"/>
  <c r="CB33"/>
  <c r="DM18"/>
  <c r="DN21" i="4"/>
  <c r="N9" i="8"/>
  <c r="E46" i="3"/>
  <c r="E50"/>
  <c r="DJ13" i="6"/>
  <c r="DL13"/>
  <c r="DJ15"/>
  <c r="DL17"/>
  <c r="DJ25"/>
  <c r="CB21"/>
  <c r="I14" i="8"/>
  <c r="E56" i="6"/>
  <c r="E55"/>
  <c r="DK25"/>
  <c r="DK23"/>
  <c r="DJ29"/>
  <c r="DM31"/>
  <c r="DM16"/>
  <c r="S8" i="8"/>
  <c r="N5"/>
  <c r="DW21" i="6"/>
  <c r="DS33" i="1"/>
  <c r="DS35" s="1"/>
  <c r="DJ11" i="6"/>
  <c r="DB21"/>
  <c r="DL11"/>
  <c r="DL15"/>
  <c r="DM15" s="1"/>
  <c r="DJ23"/>
  <c r="DB33"/>
  <c r="DL29"/>
  <c r="EJ21" i="1"/>
  <c r="EU11"/>
  <c r="EV11" s="1"/>
  <c r="EV21" s="1"/>
  <c r="EL16" i="6"/>
  <c r="EM16" s="1"/>
  <c r="EW16" s="1"/>
  <c r="EJ19"/>
  <c r="EK19" s="1"/>
  <c r="EM19" s="1"/>
  <c r="EV19" s="1"/>
  <c r="EV30"/>
  <c r="EJ30"/>
  <c r="EK30" s="1"/>
  <c r="EM30" s="1"/>
  <c r="EL31"/>
  <c r="EM31" s="1"/>
  <c r="EV31" s="1"/>
  <c r="EL18"/>
  <c r="EM18" s="1"/>
  <c r="EU18" s="1"/>
  <c r="EV26"/>
  <c r="EJ26"/>
  <c r="EK26" s="1"/>
  <c r="EM26" s="1"/>
  <c r="FE15" i="1"/>
  <c r="FF15" s="1"/>
  <c r="HF15" s="1"/>
  <c r="FE13"/>
  <c r="FF13" s="1"/>
  <c r="HF13" s="1"/>
  <c r="FE12"/>
  <c r="FF12" s="1"/>
  <c r="FE23"/>
  <c r="FF23" s="1"/>
  <c r="HF23" s="1"/>
  <c r="FE16"/>
  <c r="FF16" s="1"/>
  <c r="HF16" s="1"/>
  <c r="FV18"/>
  <c r="FE17"/>
  <c r="FF17" s="1"/>
  <c r="HF17" s="1"/>
  <c r="FE30"/>
  <c r="FF30" s="1"/>
  <c r="HF30" s="1"/>
  <c r="FV26"/>
  <c r="FE28"/>
  <c r="FF28" s="1"/>
  <c r="HF28" s="1"/>
  <c r="FE19"/>
  <c r="EI25"/>
  <c r="EJ25" s="1"/>
  <c r="EU25" s="1"/>
  <c r="EV25" s="1"/>
  <c r="CW35" i="4"/>
  <c r="C49" s="1"/>
  <c r="DN33"/>
  <c r="EP16"/>
  <c r="EU16" s="1"/>
  <c r="FB16"/>
  <c r="EU31" i="1"/>
  <c r="EV31" s="1"/>
  <c r="FJ11"/>
  <c r="EN21"/>
  <c r="DW35"/>
  <c r="HF29"/>
  <c r="FA19"/>
  <c r="FC19" s="1"/>
  <c r="FD19" s="1"/>
  <c r="FM19"/>
  <c r="FA24"/>
  <c r="FC24" s="1"/>
  <c r="FD24" s="1"/>
  <c r="FF24" s="1"/>
  <c r="FM24"/>
  <c r="EZ25"/>
  <c r="FL25"/>
  <c r="FR23"/>
  <c r="FT23" s="1"/>
  <c r="FU23" s="1"/>
  <c r="GD23"/>
  <c r="FM30"/>
  <c r="FA30"/>
  <c r="FC30" s="1"/>
  <c r="FD30" s="1"/>
  <c r="GC24"/>
  <c r="FQ24"/>
  <c r="FV24" s="1"/>
  <c r="GH26"/>
  <c r="GT26"/>
  <c r="GY26" s="1"/>
  <c r="GD29"/>
  <c r="FR29"/>
  <c r="FT29" s="1"/>
  <c r="FU29" s="1"/>
  <c r="FQ27"/>
  <c r="FV27" s="1"/>
  <c r="GC27"/>
  <c r="GC16"/>
  <c r="FQ16"/>
  <c r="FR26"/>
  <c r="FT26" s="1"/>
  <c r="FU26" s="1"/>
  <c r="GD26"/>
  <c r="GT18"/>
  <c r="GY18" s="1"/>
  <c r="GH18"/>
  <c r="GD31"/>
  <c r="FR31"/>
  <c r="FT31" s="1"/>
  <c r="FU31" s="1"/>
  <c r="GC19"/>
  <c r="FQ19"/>
  <c r="FL21"/>
  <c r="GC11"/>
  <c r="FQ11"/>
  <c r="FV11" s="1"/>
  <c r="FA27"/>
  <c r="FC27" s="1"/>
  <c r="FD27" s="1"/>
  <c r="FF27" s="1"/>
  <c r="HF27" s="1"/>
  <c r="FM27"/>
  <c r="GC12"/>
  <c r="FQ12"/>
  <c r="GD14"/>
  <c r="FR14"/>
  <c r="FT14" s="1"/>
  <c r="FU14" s="1"/>
  <c r="FW14" s="1"/>
  <c r="HG14" s="1"/>
  <c r="GU17"/>
  <c r="GZ17" s="1"/>
  <c r="HB17" s="1"/>
  <c r="HC17" s="1"/>
  <c r="GI17"/>
  <c r="GK17" s="1"/>
  <c r="GL17" s="1"/>
  <c r="FR16"/>
  <c r="FT16" s="1"/>
  <c r="FU16" s="1"/>
  <c r="GD16"/>
  <c r="FQ23"/>
  <c r="GC23"/>
  <c r="GC28"/>
  <c r="FQ28"/>
  <c r="GT14"/>
  <c r="GY14" s="1"/>
  <c r="GH14"/>
  <c r="GM14" s="1"/>
  <c r="GD11"/>
  <c r="FR11"/>
  <c r="FT11" s="1"/>
  <c r="FU11" s="1"/>
  <c r="GC30"/>
  <c r="FQ30"/>
  <c r="FR12"/>
  <c r="FT12" s="1"/>
  <c r="FU12" s="1"/>
  <c r="GD12"/>
  <c r="FQ13"/>
  <c r="GC13"/>
  <c r="GD25"/>
  <c r="FR25"/>
  <c r="FT25" s="1"/>
  <c r="FU25" s="1"/>
  <c r="GC29"/>
  <c r="FQ29"/>
  <c r="GD15"/>
  <c r="FR15"/>
  <c r="FT15" s="1"/>
  <c r="FU15" s="1"/>
  <c r="GC15"/>
  <c r="FQ15"/>
  <c r="GD28"/>
  <c r="FR28"/>
  <c r="FT28" s="1"/>
  <c r="FU28" s="1"/>
  <c r="FQ17"/>
  <c r="GC17"/>
  <c r="GD18"/>
  <c r="FR18"/>
  <c r="FT18" s="1"/>
  <c r="FU18" s="1"/>
  <c r="FL31"/>
  <c r="EZ31"/>
  <c r="GU13"/>
  <c r="GZ13" s="1"/>
  <c r="HB13" s="1"/>
  <c r="HC13" s="1"/>
  <c r="GI13"/>
  <c r="GK13" s="1"/>
  <c r="GL13" s="1"/>
  <c r="EN33"/>
  <c r="FJ23"/>
  <c r="EP35"/>
  <c r="CT35" i="3"/>
  <c r="EL16" i="4"/>
  <c r="DZ16"/>
  <c r="EB16" s="1"/>
  <c r="EC16" s="1"/>
  <c r="EE16" s="1"/>
  <c r="DU25" i="3"/>
  <c r="EG25"/>
  <c r="DK33"/>
  <c r="DK35" s="1"/>
  <c r="I15" i="8"/>
  <c r="DM14" i="6"/>
  <c r="DM27"/>
  <c r="DM24"/>
  <c r="EW19"/>
  <c r="EW26"/>
  <c r="DM12"/>
  <c r="EU26"/>
  <c r="EW30"/>
  <c r="EU30"/>
  <c r="EU19"/>
  <c r="EW28"/>
  <c r="DZ13" i="4"/>
  <c r="EB13" s="1"/>
  <c r="EC13" s="1"/>
  <c r="EE13" s="1"/>
  <c r="EL13"/>
  <c r="DW33" i="6"/>
  <c r="EG17" i="3"/>
  <c r="DU17"/>
  <c r="DO35"/>
  <c r="EG13"/>
  <c r="DU13"/>
  <c r="DT33" i="4"/>
  <c r="EK23"/>
  <c r="DY23"/>
  <c r="ED23" s="1"/>
  <c r="EE23" s="1"/>
  <c r="FC25"/>
  <c r="EQ25"/>
  <c r="ES25" s="1"/>
  <c r="ET25" s="1"/>
  <c r="FB13"/>
  <c r="EP13"/>
  <c r="EU13" s="1"/>
  <c r="FC30"/>
  <c r="EQ30"/>
  <c r="ES30" s="1"/>
  <c r="ET30" s="1"/>
  <c r="FC14"/>
  <c r="EQ14"/>
  <c r="ES14" s="1"/>
  <c r="ET14" s="1"/>
  <c r="EV14" s="1"/>
  <c r="FB30"/>
  <c r="EP30"/>
  <c r="EU30" s="1"/>
  <c r="EV30" s="1"/>
  <c r="FH19"/>
  <c r="FJ19" s="1"/>
  <c r="FK19" s="1"/>
  <c r="FT19"/>
  <c r="FG14"/>
  <c r="FL14" s="1"/>
  <c r="FS14"/>
  <c r="FB18"/>
  <c r="EP18"/>
  <c r="EU18" s="1"/>
  <c r="FT31"/>
  <c r="FH31"/>
  <c r="FJ31" s="1"/>
  <c r="FK31" s="1"/>
  <c r="FB27"/>
  <c r="EP27"/>
  <c r="EU27" s="1"/>
  <c r="EV27" s="1"/>
  <c r="FB31"/>
  <c r="EP31"/>
  <c r="EU31" s="1"/>
  <c r="EV31" s="1"/>
  <c r="EK19"/>
  <c r="DY19"/>
  <c r="ED19" s="1"/>
  <c r="EE19" s="1"/>
  <c r="FT11"/>
  <c r="FH11"/>
  <c r="FJ11" s="1"/>
  <c r="FK11" s="1"/>
  <c r="FB29"/>
  <c r="EP29"/>
  <c r="EU29" s="1"/>
  <c r="EV29" s="1"/>
  <c r="FT23"/>
  <c r="FH23"/>
  <c r="FJ23" s="1"/>
  <c r="FK23" s="1"/>
  <c r="FT15"/>
  <c r="FH15"/>
  <c r="FJ15" s="1"/>
  <c r="FK15" s="1"/>
  <c r="FS24"/>
  <c r="FG24"/>
  <c r="FL24" s="1"/>
  <c r="FC24"/>
  <c r="EQ24"/>
  <c r="ES24" s="1"/>
  <c r="ET24" s="1"/>
  <c r="EV24" s="1"/>
  <c r="FC29"/>
  <c r="EQ29"/>
  <c r="ES29" s="1"/>
  <c r="ET29" s="1"/>
  <c r="FB26"/>
  <c r="EP26"/>
  <c r="EU26" s="1"/>
  <c r="EV26" s="1"/>
  <c r="FC26"/>
  <c r="EQ26"/>
  <c r="ES26" s="1"/>
  <c r="ET26" s="1"/>
  <c r="EL18"/>
  <c r="DZ18"/>
  <c r="EB18" s="1"/>
  <c r="EC18" s="1"/>
  <c r="EE18" s="1"/>
  <c r="DC35"/>
  <c r="DR33"/>
  <c r="DR35" s="1"/>
  <c r="EI23"/>
  <c r="EK15"/>
  <c r="DY15"/>
  <c r="ED15" s="1"/>
  <c r="EE15" s="1"/>
  <c r="FC17"/>
  <c r="EQ17"/>
  <c r="ES17" s="1"/>
  <c r="ET17" s="1"/>
  <c r="EV17" s="1"/>
  <c r="FS17"/>
  <c r="FG17"/>
  <c r="FL17" s="1"/>
  <c r="DT21"/>
  <c r="EK11"/>
  <c r="DY11"/>
  <c r="ED11" s="1"/>
  <c r="EE11" s="1"/>
  <c r="EZ21"/>
  <c r="FQ11"/>
  <c r="FS12"/>
  <c r="FG12"/>
  <c r="FL12" s="1"/>
  <c r="FC12"/>
  <c r="EQ12"/>
  <c r="ES12" s="1"/>
  <c r="ET12" s="1"/>
  <c r="EV12" s="1"/>
  <c r="FS28"/>
  <c r="FG28"/>
  <c r="FL28" s="1"/>
  <c r="FT27"/>
  <c r="FH27"/>
  <c r="FJ27" s="1"/>
  <c r="FK27" s="1"/>
  <c r="FC28"/>
  <c r="EQ28"/>
  <c r="ES28" s="1"/>
  <c r="ET28" s="1"/>
  <c r="EV28" s="1"/>
  <c r="FB25"/>
  <c r="EP25"/>
  <c r="EU25" s="1"/>
  <c r="EV25" s="1"/>
  <c r="EM19" i="3"/>
  <c r="EY19"/>
  <c r="EY27"/>
  <c r="EM27"/>
  <c r="EY29"/>
  <c r="EM29"/>
  <c r="EH26"/>
  <c r="DV26"/>
  <c r="EX26"/>
  <c r="EL26"/>
  <c r="EE21"/>
  <c r="EV11"/>
  <c r="EY13"/>
  <c r="EM13"/>
  <c r="EX31"/>
  <c r="EL31"/>
  <c r="FC18"/>
  <c r="FO18"/>
  <c r="FN29"/>
  <c r="FB29"/>
  <c r="FO12"/>
  <c r="FC12"/>
  <c r="FB19"/>
  <c r="FN19"/>
  <c r="EX30"/>
  <c r="EL30"/>
  <c r="FB15"/>
  <c r="FN15"/>
  <c r="FO16"/>
  <c r="FC16"/>
  <c r="EX11"/>
  <c r="EG21"/>
  <c r="EL11"/>
  <c r="EE33"/>
  <c r="EV23"/>
  <c r="GE24"/>
  <c r="GI24" s="1"/>
  <c r="FS24"/>
  <c r="EM15"/>
  <c r="EY15"/>
  <c r="EM11"/>
  <c r="EY11"/>
  <c r="EX27"/>
  <c r="EL27"/>
  <c r="FO24"/>
  <c r="FC24"/>
  <c r="DQ33"/>
  <c r="DQ35" s="1"/>
  <c r="EG23"/>
  <c r="DU23"/>
  <c r="DZ23" s="1"/>
  <c r="EA23" s="1"/>
  <c r="EL16"/>
  <c r="EX16"/>
  <c r="EX18"/>
  <c r="EL18"/>
  <c r="EY17"/>
  <c r="EM17"/>
  <c r="EX28"/>
  <c r="EL28"/>
  <c r="FO28"/>
  <c r="FC28"/>
  <c r="FO23"/>
  <c r="FC23"/>
  <c r="EY31"/>
  <c r="EM31"/>
  <c r="EX14"/>
  <c r="EL14"/>
  <c r="FC14"/>
  <c r="FO14"/>
  <c r="EY25"/>
  <c r="EM25"/>
  <c r="EL12"/>
  <c r="EX12"/>
  <c r="EY30"/>
  <c r="EM30"/>
  <c r="ET27" i="6"/>
  <c r="EH27"/>
  <c r="EG13"/>
  <c r="ES13"/>
  <c r="ET12"/>
  <c r="EH12"/>
  <c r="ES17"/>
  <c r="EG17"/>
  <c r="GD26"/>
  <c r="FR26"/>
  <c r="FW26" s="1"/>
  <c r="GE25"/>
  <c r="FS25"/>
  <c r="FU25" s="1"/>
  <c r="FV25" s="1"/>
  <c r="EC21"/>
  <c r="ES11"/>
  <c r="EG11"/>
  <c r="EA21"/>
  <c r="EA35" s="1"/>
  <c r="EQ11"/>
  <c r="FL33"/>
  <c r="GB23"/>
  <c r="FO28"/>
  <c r="FC28"/>
  <c r="FE28" s="1"/>
  <c r="FF28" s="1"/>
  <c r="ES15"/>
  <c r="EG15"/>
  <c r="FB12"/>
  <c r="FG12" s="1"/>
  <c r="FN12"/>
  <c r="FC15"/>
  <c r="FE15" s="1"/>
  <c r="FF15" s="1"/>
  <c r="FO15"/>
  <c r="FC11"/>
  <c r="FE11" s="1"/>
  <c r="FF11" s="1"/>
  <c r="FO11"/>
  <c r="FO13"/>
  <c r="FC13"/>
  <c r="FE13" s="1"/>
  <c r="FF13" s="1"/>
  <c r="ET24"/>
  <c r="EH24"/>
  <c r="FN31"/>
  <c r="FB31"/>
  <c r="FG31" s="1"/>
  <c r="FH31" s="1"/>
  <c r="FN28"/>
  <c r="FB28"/>
  <c r="FG28" s="1"/>
  <c r="FH28" s="1"/>
  <c r="GE29"/>
  <c r="FS29"/>
  <c r="FU29" s="1"/>
  <c r="FV29" s="1"/>
  <c r="GE18"/>
  <c r="FS18"/>
  <c r="FU18" s="1"/>
  <c r="FV18" s="1"/>
  <c r="FO30"/>
  <c r="FC30"/>
  <c r="FE30" s="1"/>
  <c r="FF30" s="1"/>
  <c r="FH30" s="1"/>
  <c r="FN27"/>
  <c r="FB27"/>
  <c r="FG27" s="1"/>
  <c r="FO26"/>
  <c r="FC26"/>
  <c r="FE26" s="1"/>
  <c r="FF26" s="1"/>
  <c r="FH26" s="1"/>
  <c r="GD19"/>
  <c r="FR19"/>
  <c r="FW19" s="1"/>
  <c r="GE16"/>
  <c r="FS16"/>
  <c r="FU16" s="1"/>
  <c r="FV16" s="1"/>
  <c r="GD30"/>
  <c r="FR30"/>
  <c r="FW30" s="1"/>
  <c r="GE23"/>
  <c r="FS23"/>
  <c r="FU23" s="1"/>
  <c r="FV23" s="1"/>
  <c r="ES29"/>
  <c r="EG29"/>
  <c r="FN18"/>
  <c r="FB18"/>
  <c r="FG18" s="1"/>
  <c r="FH18" s="1"/>
  <c r="EC33"/>
  <c r="EG23"/>
  <c r="ES23"/>
  <c r="FN14"/>
  <c r="FB14"/>
  <c r="FG14" s="1"/>
  <c r="ET14"/>
  <c r="EH14"/>
  <c r="FN24"/>
  <c r="FB24"/>
  <c r="FG24" s="1"/>
  <c r="GN17"/>
  <c r="GP17" s="1"/>
  <c r="GQ17" s="1"/>
  <c r="GZ17"/>
  <c r="HD17" s="1"/>
  <c r="HF17" s="1"/>
  <c r="HG17" s="1"/>
  <c r="FS31"/>
  <c r="FU31" s="1"/>
  <c r="FV31" s="1"/>
  <c r="GE31"/>
  <c r="FB16"/>
  <c r="FG16" s="1"/>
  <c r="FH16" s="1"/>
  <c r="FN16"/>
  <c r="ES25"/>
  <c r="EG25"/>
  <c r="FO19"/>
  <c r="FC19"/>
  <c r="FE19" s="1"/>
  <c r="FF19" s="1"/>
  <c r="FH19" s="1"/>
  <c r="DH35"/>
  <c r="FW11" i="1" l="1"/>
  <c r="FW18"/>
  <c r="HG18" s="1"/>
  <c r="FF19"/>
  <c r="HF19" s="1"/>
  <c r="FW26"/>
  <c r="HG26" s="1"/>
  <c r="DM17" i="6"/>
  <c r="EV18"/>
  <c r="EW18"/>
  <c r="DM13"/>
  <c r="DM29"/>
  <c r="CB35"/>
  <c r="CB39" s="1"/>
  <c r="I12" i="8" s="1"/>
  <c r="EE21" i="4"/>
  <c r="EW31" i="6"/>
  <c r="DM11"/>
  <c r="DB35"/>
  <c r="DM23"/>
  <c r="DM25"/>
  <c r="EJ33" i="1"/>
  <c r="EJ35" s="1"/>
  <c r="S9" i="8"/>
  <c r="CT39" i="3"/>
  <c r="EU31" i="6"/>
  <c r="EV16"/>
  <c r="EU16"/>
  <c r="EV33" i="1"/>
  <c r="EV35" s="1"/>
  <c r="FF21"/>
  <c r="EL29" i="6"/>
  <c r="EM29" s="1"/>
  <c r="EV29" s="1"/>
  <c r="EJ24"/>
  <c r="EK24" s="1"/>
  <c r="EM24" s="1"/>
  <c r="EU24" s="1"/>
  <c r="EJ14"/>
  <c r="EK14" s="1"/>
  <c r="EM14" s="1"/>
  <c r="EV14" s="1"/>
  <c r="EJ12"/>
  <c r="EK12" s="1"/>
  <c r="EM12" s="1"/>
  <c r="EW12" s="1"/>
  <c r="EJ27"/>
  <c r="EK27" s="1"/>
  <c r="EM27" s="1"/>
  <c r="EW27" s="1"/>
  <c r="EL15"/>
  <c r="EM15" s="1"/>
  <c r="EU15" s="1"/>
  <c r="EL11"/>
  <c r="EM11" s="1"/>
  <c r="EL13"/>
  <c r="EM13" s="1"/>
  <c r="EU13" s="1"/>
  <c r="EL25"/>
  <c r="EM25" s="1"/>
  <c r="EU25" s="1"/>
  <c r="EL17"/>
  <c r="EM17" s="1"/>
  <c r="EW17" s="1"/>
  <c r="EL23"/>
  <c r="EM23" s="1"/>
  <c r="EW23" s="1"/>
  <c r="HF12" i="1"/>
  <c r="FV19"/>
  <c r="GM18"/>
  <c r="FV16"/>
  <c r="FW16" s="1"/>
  <c r="FV28"/>
  <c r="FW28" s="1"/>
  <c r="HG28" s="1"/>
  <c r="GM26"/>
  <c r="FE25"/>
  <c r="FF25" s="1"/>
  <c r="HF25" s="1"/>
  <c r="FV17"/>
  <c r="FW17" s="1"/>
  <c r="HG17" s="1"/>
  <c r="FV13"/>
  <c r="FW13" s="1"/>
  <c r="HG13" s="1"/>
  <c r="HD14"/>
  <c r="FV23"/>
  <c r="FW23" s="1"/>
  <c r="HG23" s="1"/>
  <c r="HD26"/>
  <c r="FE31"/>
  <c r="FF31" s="1"/>
  <c r="HF31" s="1"/>
  <c r="FV15"/>
  <c r="FW15" s="1"/>
  <c r="HG15" s="1"/>
  <c r="FV29"/>
  <c r="FW29" s="1"/>
  <c r="HG29" s="1"/>
  <c r="FV30"/>
  <c r="FV12"/>
  <c r="FW12" s="1"/>
  <c r="HG12" s="1"/>
  <c r="HD18"/>
  <c r="EN35"/>
  <c r="DN35" i="4"/>
  <c r="C50" s="1"/>
  <c r="DT35"/>
  <c r="FS16"/>
  <c r="FG16"/>
  <c r="FL16" s="1"/>
  <c r="FJ21" i="1"/>
  <c r="GA11"/>
  <c r="HF11"/>
  <c r="HF24"/>
  <c r="HG11"/>
  <c r="GD19"/>
  <c r="FR19"/>
  <c r="FT19" s="1"/>
  <c r="FU19" s="1"/>
  <c r="FQ25"/>
  <c r="GC25"/>
  <c r="GI23"/>
  <c r="GK23" s="1"/>
  <c r="GL23" s="1"/>
  <c r="GU23"/>
  <c r="GZ23" s="1"/>
  <c r="HB23" s="1"/>
  <c r="HC23" s="1"/>
  <c r="GD24"/>
  <c r="FR24"/>
  <c r="FT24" s="1"/>
  <c r="FU24" s="1"/>
  <c r="FW24" s="1"/>
  <c r="HG24" s="1"/>
  <c r="GT15"/>
  <c r="GY15" s="1"/>
  <c r="GH15"/>
  <c r="GT29"/>
  <c r="GY29" s="1"/>
  <c r="GH29"/>
  <c r="GM29" s="1"/>
  <c r="GU16"/>
  <c r="GZ16" s="1"/>
  <c r="HB16" s="1"/>
  <c r="HC16" s="1"/>
  <c r="GI16"/>
  <c r="GK16" s="1"/>
  <c r="GL16" s="1"/>
  <c r="GD27"/>
  <c r="FR27"/>
  <c r="GU31"/>
  <c r="GZ31" s="1"/>
  <c r="HB31" s="1"/>
  <c r="HC31" s="1"/>
  <c r="GI31"/>
  <c r="GK31" s="1"/>
  <c r="GL31" s="1"/>
  <c r="GT17"/>
  <c r="GY17" s="1"/>
  <c r="GH17"/>
  <c r="GT13"/>
  <c r="GY13" s="1"/>
  <c r="GH13"/>
  <c r="GI11"/>
  <c r="GK11" s="1"/>
  <c r="GL11" s="1"/>
  <c r="GU11"/>
  <c r="GZ11" s="1"/>
  <c r="HB11" s="1"/>
  <c r="HC11" s="1"/>
  <c r="GT28"/>
  <c r="GY28" s="1"/>
  <c r="GH28"/>
  <c r="GH12"/>
  <c r="GT12"/>
  <c r="GY12" s="1"/>
  <c r="GC21"/>
  <c r="GT11"/>
  <c r="GH11"/>
  <c r="GM11" s="1"/>
  <c r="GN11" s="1"/>
  <c r="GU26"/>
  <c r="GZ26" s="1"/>
  <c r="HB26" s="1"/>
  <c r="HC26" s="1"/>
  <c r="GI26"/>
  <c r="GK26" s="1"/>
  <c r="GL26" s="1"/>
  <c r="GT27"/>
  <c r="GY27" s="1"/>
  <c r="HD27" s="1"/>
  <c r="GH27"/>
  <c r="GM27" s="1"/>
  <c r="FQ31"/>
  <c r="GC31"/>
  <c r="GU18"/>
  <c r="GZ18" s="1"/>
  <c r="HB18" s="1"/>
  <c r="HC18" s="1"/>
  <c r="GI18"/>
  <c r="GK18" s="1"/>
  <c r="GL18" s="1"/>
  <c r="GU28"/>
  <c r="GZ28" s="1"/>
  <c r="HB28" s="1"/>
  <c r="HC28" s="1"/>
  <c r="GI28"/>
  <c r="GK28" s="1"/>
  <c r="GL28" s="1"/>
  <c r="GI15"/>
  <c r="GK15" s="1"/>
  <c r="GL15" s="1"/>
  <c r="GU15"/>
  <c r="GZ15" s="1"/>
  <c r="HB15" s="1"/>
  <c r="HC15" s="1"/>
  <c r="GI25"/>
  <c r="GK25" s="1"/>
  <c r="GL25" s="1"/>
  <c r="GU25"/>
  <c r="GZ25" s="1"/>
  <c r="HB25" s="1"/>
  <c r="HC25" s="1"/>
  <c r="GU12"/>
  <c r="GZ12" s="1"/>
  <c r="HB12" s="1"/>
  <c r="HC12" s="1"/>
  <c r="GI12"/>
  <c r="GK12" s="1"/>
  <c r="GL12" s="1"/>
  <c r="GH19"/>
  <c r="GT19"/>
  <c r="GY19" s="1"/>
  <c r="GH16"/>
  <c r="GT16"/>
  <c r="GY16" s="1"/>
  <c r="GI29"/>
  <c r="GK29" s="1"/>
  <c r="GL29" s="1"/>
  <c r="GU29"/>
  <c r="GZ29" s="1"/>
  <c r="HB29" s="1"/>
  <c r="HC29" s="1"/>
  <c r="GT24"/>
  <c r="GY24" s="1"/>
  <c r="GH24"/>
  <c r="GM24" s="1"/>
  <c r="FR30"/>
  <c r="FT30" s="1"/>
  <c r="FU30" s="1"/>
  <c r="GD30"/>
  <c r="FL33"/>
  <c r="FL35" s="1"/>
  <c r="FJ33"/>
  <c r="GA23"/>
  <c r="GH30"/>
  <c r="GT30"/>
  <c r="GY30" s="1"/>
  <c r="GT23"/>
  <c r="GH23"/>
  <c r="GU14"/>
  <c r="GZ14" s="1"/>
  <c r="HB14" s="1"/>
  <c r="HC14" s="1"/>
  <c r="GI14"/>
  <c r="GK14" s="1"/>
  <c r="GL14" s="1"/>
  <c r="GN14" s="1"/>
  <c r="HH14" s="1"/>
  <c r="EQ16" i="4"/>
  <c r="ES16" s="1"/>
  <c r="ET16" s="1"/>
  <c r="EV16" s="1"/>
  <c r="FC16"/>
  <c r="EE33"/>
  <c r="EL25" i="3"/>
  <c r="EX25"/>
  <c r="EA33"/>
  <c r="EX19" i="6"/>
  <c r="EW24"/>
  <c r="EV27"/>
  <c r="EX30"/>
  <c r="EU12"/>
  <c r="EX26"/>
  <c r="EU28"/>
  <c r="EV28"/>
  <c r="EW14"/>
  <c r="EU27"/>
  <c r="EV24"/>
  <c r="EV12"/>
  <c r="EU14"/>
  <c r="EQ13" i="4"/>
  <c r="ES13" s="1"/>
  <c r="ET13" s="1"/>
  <c r="EV13" s="1"/>
  <c r="FC13"/>
  <c r="DW35" i="6"/>
  <c r="EL17" i="3"/>
  <c r="EX17"/>
  <c r="EX13"/>
  <c r="EL13"/>
  <c r="FX17" i="4"/>
  <c r="GC17" s="1"/>
  <c r="GJ17"/>
  <c r="GO17" s="1"/>
  <c r="GT17" s="1"/>
  <c r="EP15"/>
  <c r="EU15" s="1"/>
  <c r="EV15" s="1"/>
  <c r="FB15"/>
  <c r="EQ18"/>
  <c r="ES18" s="1"/>
  <c r="ET18" s="1"/>
  <c r="EV18" s="1"/>
  <c r="FC18"/>
  <c r="GJ14"/>
  <c r="GO14" s="1"/>
  <c r="GT14" s="1"/>
  <c r="FX14"/>
  <c r="GC14" s="1"/>
  <c r="FH30"/>
  <c r="FJ30" s="1"/>
  <c r="FK30" s="1"/>
  <c r="FT30"/>
  <c r="FT25"/>
  <c r="FH25"/>
  <c r="FJ25" s="1"/>
  <c r="FK25" s="1"/>
  <c r="FS25"/>
  <c r="FG25"/>
  <c r="FL25" s="1"/>
  <c r="FT28"/>
  <c r="FH28"/>
  <c r="FJ28" s="1"/>
  <c r="FK28" s="1"/>
  <c r="FM28" s="1"/>
  <c r="GJ28"/>
  <c r="GO28" s="1"/>
  <c r="GT28" s="1"/>
  <c r="FX28"/>
  <c r="GC28" s="1"/>
  <c r="GJ12"/>
  <c r="GO12" s="1"/>
  <c r="GT12" s="1"/>
  <c r="FX12"/>
  <c r="GC12" s="1"/>
  <c r="EZ23"/>
  <c r="EI33"/>
  <c r="EI35" s="1"/>
  <c r="FS26"/>
  <c r="FG26"/>
  <c r="FL26" s="1"/>
  <c r="GK23"/>
  <c r="GP23" s="1"/>
  <c r="GR23" s="1"/>
  <c r="GS23" s="1"/>
  <c r="FY23"/>
  <c r="GA23" s="1"/>
  <c r="GB23" s="1"/>
  <c r="FS29"/>
  <c r="FG29"/>
  <c r="FL29" s="1"/>
  <c r="FB19"/>
  <c r="EP19"/>
  <c r="EU19" s="1"/>
  <c r="EV19" s="1"/>
  <c r="FG31"/>
  <c r="FL31" s="1"/>
  <c r="FM31" s="1"/>
  <c r="FS31"/>
  <c r="GK31"/>
  <c r="GP31" s="1"/>
  <c r="GR31" s="1"/>
  <c r="GS31" s="1"/>
  <c r="FY31"/>
  <c r="GA31" s="1"/>
  <c r="GB31" s="1"/>
  <c r="FG18"/>
  <c r="FL18" s="1"/>
  <c r="FS18"/>
  <c r="FQ21"/>
  <c r="GH11"/>
  <c r="GH21" s="1"/>
  <c r="FH17"/>
  <c r="FJ17" s="1"/>
  <c r="FK17" s="1"/>
  <c r="FM17" s="1"/>
  <c r="FT17"/>
  <c r="FH26"/>
  <c r="FJ26" s="1"/>
  <c r="FK26" s="1"/>
  <c r="FT26"/>
  <c r="GK19"/>
  <c r="GP19" s="1"/>
  <c r="GR19" s="1"/>
  <c r="GS19" s="1"/>
  <c r="FY19"/>
  <c r="GA19" s="1"/>
  <c r="GB19" s="1"/>
  <c r="FS30"/>
  <c r="FG30"/>
  <c r="FL30" s="1"/>
  <c r="FM30" s="1"/>
  <c r="FT14"/>
  <c r="FH14"/>
  <c r="FJ14" s="1"/>
  <c r="FK14" s="1"/>
  <c r="FM14" s="1"/>
  <c r="FS13"/>
  <c r="FG13"/>
  <c r="FL13" s="1"/>
  <c r="EK33"/>
  <c r="FB23"/>
  <c r="EP23"/>
  <c r="EU23" s="1"/>
  <c r="EV23" s="1"/>
  <c r="GK27"/>
  <c r="GP27" s="1"/>
  <c r="GR27" s="1"/>
  <c r="GS27" s="1"/>
  <c r="FY27"/>
  <c r="GA27" s="1"/>
  <c r="GB27" s="1"/>
  <c r="FT12"/>
  <c r="FH12"/>
  <c r="FJ12" s="1"/>
  <c r="FK12" s="1"/>
  <c r="FM12" s="1"/>
  <c r="EK21"/>
  <c r="FB11"/>
  <c r="EP11"/>
  <c r="EU11" s="1"/>
  <c r="EV11" s="1"/>
  <c r="FT29"/>
  <c r="FH29"/>
  <c r="FJ29" s="1"/>
  <c r="FK29" s="1"/>
  <c r="FT24"/>
  <c r="FH24"/>
  <c r="FJ24" s="1"/>
  <c r="FK24" s="1"/>
  <c r="FM24" s="1"/>
  <c r="GJ24"/>
  <c r="GO24" s="1"/>
  <c r="GT24" s="1"/>
  <c r="FX24"/>
  <c r="GC24" s="1"/>
  <c r="GK15"/>
  <c r="GP15" s="1"/>
  <c r="GR15" s="1"/>
  <c r="GS15" s="1"/>
  <c r="FY15"/>
  <c r="GA15" s="1"/>
  <c r="GB15" s="1"/>
  <c r="GK11"/>
  <c r="GP11" s="1"/>
  <c r="GR11" s="1"/>
  <c r="GS11" s="1"/>
  <c r="FY11"/>
  <c r="GA11" s="1"/>
  <c r="GB11" s="1"/>
  <c r="FG27"/>
  <c r="FL27" s="1"/>
  <c r="FM27" s="1"/>
  <c r="FS27"/>
  <c r="FN12" i="3"/>
  <c r="FB12"/>
  <c r="GF14"/>
  <c r="GJ14" s="1"/>
  <c r="FT14"/>
  <c r="FN18"/>
  <c r="FB18"/>
  <c r="GE15"/>
  <c r="GI15" s="1"/>
  <c r="FS15"/>
  <c r="GE29"/>
  <c r="GI29" s="1"/>
  <c r="FS29"/>
  <c r="EY26"/>
  <c r="EM26"/>
  <c r="FO30"/>
  <c r="FC30"/>
  <c r="FC25"/>
  <c r="FO25"/>
  <c r="FN14"/>
  <c r="FB14"/>
  <c r="GF23"/>
  <c r="GJ23" s="1"/>
  <c r="FT23"/>
  <c r="FO15"/>
  <c r="FC15"/>
  <c r="EV33"/>
  <c r="FL23"/>
  <c r="FT16"/>
  <c r="GF16"/>
  <c r="GJ16" s="1"/>
  <c r="FN30"/>
  <c r="FB30"/>
  <c r="FO19"/>
  <c r="FC19"/>
  <c r="GF28"/>
  <c r="GJ28" s="1"/>
  <c r="FT28"/>
  <c r="FB28"/>
  <c r="FN28"/>
  <c r="FO17"/>
  <c r="FC17"/>
  <c r="EG33"/>
  <c r="EG35" s="1"/>
  <c r="EL23"/>
  <c r="EQ23" s="1"/>
  <c r="ER23" s="1"/>
  <c r="EX23"/>
  <c r="FN27"/>
  <c r="FB27"/>
  <c r="GE19"/>
  <c r="GI19" s="1"/>
  <c r="FS19"/>
  <c r="FN31"/>
  <c r="FB31"/>
  <c r="FO13"/>
  <c r="FC13"/>
  <c r="FN26"/>
  <c r="FB26"/>
  <c r="FO29"/>
  <c r="FC29"/>
  <c r="FC27"/>
  <c r="FO27"/>
  <c r="EE35"/>
  <c r="FC31"/>
  <c r="FO31"/>
  <c r="FN16"/>
  <c r="FB16"/>
  <c r="FT24"/>
  <c r="GF24"/>
  <c r="GJ24" s="1"/>
  <c r="FO11"/>
  <c r="FC11"/>
  <c r="FB11"/>
  <c r="FN11"/>
  <c r="FT12"/>
  <c r="GF12"/>
  <c r="GJ12" s="1"/>
  <c r="GF18"/>
  <c r="GJ18" s="1"/>
  <c r="FT18"/>
  <c r="EV21"/>
  <c r="FL11"/>
  <c r="FC12" i="6"/>
  <c r="FE12" s="1"/>
  <c r="FF12" s="1"/>
  <c r="FH12" s="1"/>
  <c r="FO12"/>
  <c r="FC27"/>
  <c r="FE27" s="1"/>
  <c r="FF27" s="1"/>
  <c r="FH27" s="1"/>
  <c r="FO27"/>
  <c r="FN17"/>
  <c r="FB17"/>
  <c r="FG17" s="1"/>
  <c r="FH17" s="1"/>
  <c r="FB13"/>
  <c r="FG13" s="1"/>
  <c r="FH13" s="1"/>
  <c r="FN13"/>
  <c r="FN25"/>
  <c r="FB25"/>
  <c r="FG25" s="1"/>
  <c r="FH25" s="1"/>
  <c r="GD14"/>
  <c r="FR14"/>
  <c r="FW14" s="1"/>
  <c r="GD16"/>
  <c r="FR16"/>
  <c r="GN23"/>
  <c r="GP23" s="1"/>
  <c r="GQ23" s="1"/>
  <c r="GZ23"/>
  <c r="HD23" s="1"/>
  <c r="HF23" s="1"/>
  <c r="HG23" s="1"/>
  <c r="GY30"/>
  <c r="HC30" s="1"/>
  <c r="HH30" s="1"/>
  <c r="GM30"/>
  <c r="GR30" s="1"/>
  <c r="GY19"/>
  <c r="HC19" s="1"/>
  <c r="HH19" s="1"/>
  <c r="GM19"/>
  <c r="GR19" s="1"/>
  <c r="GD27"/>
  <c r="FR27"/>
  <c r="FW27" s="1"/>
  <c r="GE30"/>
  <c r="FS30"/>
  <c r="GE11"/>
  <c r="FS11"/>
  <c r="FU11" s="1"/>
  <c r="FV11" s="1"/>
  <c r="GD12"/>
  <c r="FR12"/>
  <c r="FW12" s="1"/>
  <c r="FN15"/>
  <c r="FB15"/>
  <c r="FG15" s="1"/>
  <c r="FH15" s="1"/>
  <c r="GZ25"/>
  <c r="HD25" s="1"/>
  <c r="HF25" s="1"/>
  <c r="HG25" s="1"/>
  <c r="GN25"/>
  <c r="GP25" s="1"/>
  <c r="GQ25" s="1"/>
  <c r="GY26"/>
  <c r="HC26" s="1"/>
  <c r="HH26" s="1"/>
  <c r="GM26"/>
  <c r="GR26" s="1"/>
  <c r="FO24"/>
  <c r="FC24"/>
  <c r="FE24" s="1"/>
  <c r="FF24" s="1"/>
  <c r="FH24" s="1"/>
  <c r="GE19"/>
  <c r="FS19"/>
  <c r="GD24"/>
  <c r="FR24"/>
  <c r="FW24" s="1"/>
  <c r="FO14"/>
  <c r="FC14"/>
  <c r="FE14" s="1"/>
  <c r="FF14" s="1"/>
  <c r="FH14" s="1"/>
  <c r="GZ31"/>
  <c r="HD31" s="1"/>
  <c r="HF31" s="1"/>
  <c r="HG31" s="1"/>
  <c r="GN31"/>
  <c r="GP31" s="1"/>
  <c r="GQ31" s="1"/>
  <c r="ES33"/>
  <c r="FN23"/>
  <c r="FB23"/>
  <c r="FG23" s="1"/>
  <c r="FH23" s="1"/>
  <c r="FR18"/>
  <c r="GD18"/>
  <c r="FN29"/>
  <c r="FB29"/>
  <c r="FG29" s="1"/>
  <c r="FH29" s="1"/>
  <c r="GZ16"/>
  <c r="HD16" s="1"/>
  <c r="HF16" s="1"/>
  <c r="HG16" s="1"/>
  <c r="GN16"/>
  <c r="GP16" s="1"/>
  <c r="GQ16" s="1"/>
  <c r="GE26"/>
  <c r="FS26"/>
  <c r="GZ18"/>
  <c r="HD18" s="1"/>
  <c r="HF18" s="1"/>
  <c r="HG18" s="1"/>
  <c r="GN18"/>
  <c r="GP18" s="1"/>
  <c r="GQ18" s="1"/>
  <c r="GZ29"/>
  <c r="HD29" s="1"/>
  <c r="HF29" s="1"/>
  <c r="HG29" s="1"/>
  <c r="GN29"/>
  <c r="GP29" s="1"/>
  <c r="GQ29" s="1"/>
  <c r="GD28"/>
  <c r="FR28"/>
  <c r="FW28" s="1"/>
  <c r="GE15"/>
  <c r="FS15"/>
  <c r="FU15" s="1"/>
  <c r="FV15" s="1"/>
  <c r="GB33"/>
  <c r="GW23"/>
  <c r="GW33" s="1"/>
  <c r="EQ21"/>
  <c r="EQ35" s="1"/>
  <c r="FL11"/>
  <c r="EC35"/>
  <c r="GD31"/>
  <c r="FR31"/>
  <c r="GE13"/>
  <c r="FS13"/>
  <c r="FU13" s="1"/>
  <c r="FV13" s="1"/>
  <c r="FS28"/>
  <c r="FU28" s="1"/>
  <c r="FV28" s="1"/>
  <c r="GE28"/>
  <c r="ES21"/>
  <c r="FN11"/>
  <c r="FB11"/>
  <c r="FG11" s="1"/>
  <c r="FH11" s="1"/>
  <c r="FM29" i="4" l="1"/>
  <c r="FM26"/>
  <c r="GN29" i="1"/>
  <c r="HE18"/>
  <c r="HI18" s="1"/>
  <c r="HE14"/>
  <c r="HI14" s="1"/>
  <c r="GN26"/>
  <c r="HH26" s="1"/>
  <c r="FW19"/>
  <c r="HG19" s="1"/>
  <c r="GN18"/>
  <c r="HH18" s="1"/>
  <c r="FM25" i="4"/>
  <c r="FW30" i="1"/>
  <c r="HG30" s="1"/>
  <c r="HE26"/>
  <c r="HI26" s="1"/>
  <c r="FX28" i="6"/>
  <c r="EX18"/>
  <c r="DM33"/>
  <c r="DM21"/>
  <c r="EV25"/>
  <c r="EV15"/>
  <c r="EU29"/>
  <c r="E53"/>
  <c r="E54"/>
  <c r="I13" i="8"/>
  <c r="EV17" i="6"/>
  <c r="EX16"/>
  <c r="EV21" i="4"/>
  <c r="N13" i="8"/>
  <c r="E47" i="3"/>
  <c r="E54"/>
  <c r="EX31" i="6"/>
  <c r="EW29"/>
  <c r="EU17"/>
  <c r="EW15"/>
  <c r="FF33" i="1"/>
  <c r="FF35" s="1"/>
  <c r="D14" i="8"/>
  <c r="E48" i="1"/>
  <c r="E51"/>
  <c r="E45"/>
  <c r="E54"/>
  <c r="EV13" i="6"/>
  <c r="HJ14" i="1"/>
  <c r="S10" i="8"/>
  <c r="N6"/>
  <c r="FH21" i="6"/>
  <c r="EW25"/>
  <c r="EX25" s="1"/>
  <c r="EM33"/>
  <c r="EU23"/>
  <c r="EV23"/>
  <c r="EW13"/>
  <c r="EM21"/>
  <c r="EV11"/>
  <c r="EW11"/>
  <c r="EU11"/>
  <c r="HJ18" i="1"/>
  <c r="FW21"/>
  <c r="D8" i="8"/>
  <c r="D11"/>
  <c r="D5"/>
  <c r="FW18" i="6"/>
  <c r="FX18" s="1"/>
  <c r="GF18" s="1"/>
  <c r="GG19"/>
  <c r="FU19"/>
  <c r="FV19" s="1"/>
  <c r="FX19" s="1"/>
  <c r="FW16"/>
  <c r="FX16" s="1"/>
  <c r="GH16" s="1"/>
  <c r="FU30"/>
  <c r="FV30" s="1"/>
  <c r="FX30" s="1"/>
  <c r="GF30" s="1"/>
  <c r="FW31"/>
  <c r="FX31" s="1"/>
  <c r="GF31" s="1"/>
  <c r="GF26"/>
  <c r="FU26"/>
  <c r="FV26" s="1"/>
  <c r="FX26" s="1"/>
  <c r="HD13" i="1"/>
  <c r="HE13" s="1"/>
  <c r="HI13" s="1"/>
  <c r="HD15"/>
  <c r="HE15" s="1"/>
  <c r="HI15" s="1"/>
  <c r="HD30"/>
  <c r="HD24"/>
  <c r="GM16"/>
  <c r="GN16" s="1"/>
  <c r="HH16" s="1"/>
  <c r="GM28"/>
  <c r="GN28" s="1"/>
  <c r="HH28" s="1"/>
  <c r="GM13"/>
  <c r="GN13" s="1"/>
  <c r="HH13" s="1"/>
  <c r="GM15"/>
  <c r="GN15" s="1"/>
  <c r="HH15" s="1"/>
  <c r="HJ26"/>
  <c r="HG16"/>
  <c r="GM12"/>
  <c r="GN12" s="1"/>
  <c r="HH12" s="1"/>
  <c r="HD17"/>
  <c r="HE17" s="1"/>
  <c r="HD16"/>
  <c r="HE16" s="1"/>
  <c r="HI16" s="1"/>
  <c r="HD29"/>
  <c r="HE29" s="1"/>
  <c r="HI29" s="1"/>
  <c r="FV25"/>
  <c r="FW25" s="1"/>
  <c r="HG25" s="1"/>
  <c r="GM23"/>
  <c r="GN23" s="1"/>
  <c r="HH23" s="1"/>
  <c r="GM19"/>
  <c r="GN19" s="1"/>
  <c r="HH19" s="1"/>
  <c r="FV31"/>
  <c r="FW31" s="1"/>
  <c r="HG31" s="1"/>
  <c r="HD12"/>
  <c r="HE12" s="1"/>
  <c r="HI12" s="1"/>
  <c r="GM17"/>
  <c r="GN17" s="1"/>
  <c r="HH17" s="1"/>
  <c r="HG27"/>
  <c r="FT27"/>
  <c r="FU27" s="1"/>
  <c r="FW27" s="1"/>
  <c r="GM30"/>
  <c r="GN30" s="1"/>
  <c r="HH30" s="1"/>
  <c r="HD19"/>
  <c r="HD28"/>
  <c r="HE28" s="1"/>
  <c r="HI28" s="1"/>
  <c r="FJ35"/>
  <c r="EE35" i="4"/>
  <c r="C51" s="1"/>
  <c r="FX16"/>
  <c r="GC16" s="1"/>
  <c r="GJ16"/>
  <c r="GO16" s="1"/>
  <c r="GT16" s="1"/>
  <c r="EV33"/>
  <c r="GR11" i="1"/>
  <c r="GR21" s="1"/>
  <c r="GA21"/>
  <c r="GC33"/>
  <c r="GC35" s="1"/>
  <c r="HH29"/>
  <c r="HH11"/>
  <c r="GU19"/>
  <c r="GZ19" s="1"/>
  <c r="HB19" s="1"/>
  <c r="HC19" s="1"/>
  <c r="GI19"/>
  <c r="GK19" s="1"/>
  <c r="GL19" s="1"/>
  <c r="GI24"/>
  <c r="GK24" s="1"/>
  <c r="GL24" s="1"/>
  <c r="GN24" s="1"/>
  <c r="HH24" s="1"/>
  <c r="GU24"/>
  <c r="GZ24" s="1"/>
  <c r="HB24" s="1"/>
  <c r="HC24" s="1"/>
  <c r="GH25"/>
  <c r="GT25"/>
  <c r="GY25" s="1"/>
  <c r="GY23"/>
  <c r="GA33"/>
  <c r="GR23"/>
  <c r="GR33" s="1"/>
  <c r="GU30"/>
  <c r="GZ30" s="1"/>
  <c r="HB30" s="1"/>
  <c r="HC30" s="1"/>
  <c r="GI30"/>
  <c r="GK30" s="1"/>
  <c r="GL30" s="1"/>
  <c r="GT31"/>
  <c r="GY31" s="1"/>
  <c r="GH31"/>
  <c r="GT21"/>
  <c r="GY11"/>
  <c r="HD11" s="1"/>
  <c r="HE11" s="1"/>
  <c r="GU27"/>
  <c r="GZ27" s="1"/>
  <c r="HB27" s="1"/>
  <c r="HC27" s="1"/>
  <c r="HE27" s="1"/>
  <c r="HI27" s="1"/>
  <c r="GI27"/>
  <c r="FT16" i="4"/>
  <c r="FH16"/>
  <c r="FJ16" s="1"/>
  <c r="FK16" s="1"/>
  <c r="FM16" s="1"/>
  <c r="EK35"/>
  <c r="FB25" i="3"/>
  <c r="FN25"/>
  <c r="ER33"/>
  <c r="EA35"/>
  <c r="EX27" i="6"/>
  <c r="EX12"/>
  <c r="EX28"/>
  <c r="EX24"/>
  <c r="EX14"/>
  <c r="GH26"/>
  <c r="GH19"/>
  <c r="GG26"/>
  <c r="GF19"/>
  <c r="ES35"/>
  <c r="GH28"/>
  <c r="FH13" i="4"/>
  <c r="FJ13" s="1"/>
  <c r="FK13" s="1"/>
  <c r="FM13" s="1"/>
  <c r="FT13"/>
  <c r="EV35" i="3"/>
  <c r="FH33" i="6"/>
  <c r="FB17" i="3"/>
  <c r="FN17"/>
  <c r="FN21" s="1"/>
  <c r="FB13"/>
  <c r="FN13"/>
  <c r="EX21"/>
  <c r="GK12" i="4"/>
  <c r="GP12" s="1"/>
  <c r="GR12" s="1"/>
  <c r="GS12" s="1"/>
  <c r="GU12" s="1"/>
  <c r="FY12"/>
  <c r="GA12" s="1"/>
  <c r="GB12" s="1"/>
  <c r="GD12" s="1"/>
  <c r="GK24"/>
  <c r="GP24" s="1"/>
  <c r="GR24" s="1"/>
  <c r="GS24" s="1"/>
  <c r="GU24" s="1"/>
  <c r="FY24"/>
  <c r="GA24" s="1"/>
  <c r="GB24" s="1"/>
  <c r="GD24" s="1"/>
  <c r="FY29"/>
  <c r="GA29" s="1"/>
  <c r="GB29" s="1"/>
  <c r="GK29"/>
  <c r="GP29" s="1"/>
  <c r="GR29" s="1"/>
  <c r="GS29" s="1"/>
  <c r="GK26"/>
  <c r="GP26" s="1"/>
  <c r="GR26" s="1"/>
  <c r="GS26" s="1"/>
  <c r="FY26"/>
  <c r="GA26" s="1"/>
  <c r="GB26" s="1"/>
  <c r="FS19"/>
  <c r="FG19"/>
  <c r="FL19" s="1"/>
  <c r="FM19" s="1"/>
  <c r="GJ25"/>
  <c r="GO25" s="1"/>
  <c r="GT25" s="1"/>
  <c r="FX25"/>
  <c r="GC25" s="1"/>
  <c r="GD25" s="1"/>
  <c r="FY25"/>
  <c r="GA25" s="1"/>
  <c r="GB25" s="1"/>
  <c r="GK25"/>
  <c r="GP25" s="1"/>
  <c r="GR25" s="1"/>
  <c r="GS25" s="1"/>
  <c r="FS15"/>
  <c r="FG15"/>
  <c r="FL15" s="1"/>
  <c r="FM15" s="1"/>
  <c r="FX30"/>
  <c r="GC30" s="1"/>
  <c r="GJ30"/>
  <c r="GO30" s="1"/>
  <c r="GT30" s="1"/>
  <c r="GU30" s="1"/>
  <c r="GJ31"/>
  <c r="GO31" s="1"/>
  <c r="GT31" s="1"/>
  <c r="GU31" s="1"/>
  <c r="FX31"/>
  <c r="GC31" s="1"/>
  <c r="GD31" s="1"/>
  <c r="GJ27"/>
  <c r="GO27" s="1"/>
  <c r="GT27" s="1"/>
  <c r="GU27" s="1"/>
  <c r="FX27"/>
  <c r="GC27" s="1"/>
  <c r="GD27" s="1"/>
  <c r="GJ13"/>
  <c r="GO13" s="1"/>
  <c r="GT13" s="1"/>
  <c r="FX13"/>
  <c r="GC13" s="1"/>
  <c r="GK14"/>
  <c r="GP14" s="1"/>
  <c r="GR14" s="1"/>
  <c r="GS14" s="1"/>
  <c r="GU14" s="1"/>
  <c r="FY14"/>
  <c r="GA14" s="1"/>
  <c r="GB14" s="1"/>
  <c r="GD14" s="1"/>
  <c r="GK30"/>
  <c r="GP30" s="1"/>
  <c r="GR30" s="1"/>
  <c r="GS30" s="1"/>
  <c r="FY30"/>
  <c r="GA30" s="1"/>
  <c r="GB30" s="1"/>
  <c r="GJ18"/>
  <c r="GO18" s="1"/>
  <c r="GT18" s="1"/>
  <c r="FX18"/>
  <c r="GC18" s="1"/>
  <c r="FB21"/>
  <c r="FG11"/>
  <c r="FL11" s="1"/>
  <c r="FM11" s="1"/>
  <c r="FS11"/>
  <c r="FB33"/>
  <c r="FG23"/>
  <c r="FL23" s="1"/>
  <c r="FM23" s="1"/>
  <c r="FS23"/>
  <c r="GK17"/>
  <c r="GP17" s="1"/>
  <c r="GR17" s="1"/>
  <c r="GS17" s="1"/>
  <c r="GU17" s="1"/>
  <c r="FY17"/>
  <c r="GA17" s="1"/>
  <c r="GB17" s="1"/>
  <c r="GD17" s="1"/>
  <c r="GJ29"/>
  <c r="GO29" s="1"/>
  <c r="GT29" s="1"/>
  <c r="FX29"/>
  <c r="GC29" s="1"/>
  <c r="GD29" s="1"/>
  <c r="FX26"/>
  <c r="GC26" s="1"/>
  <c r="GD26" s="1"/>
  <c r="GJ26"/>
  <c r="GO26" s="1"/>
  <c r="GT26" s="1"/>
  <c r="GU26" s="1"/>
  <c r="FQ23"/>
  <c r="EZ33"/>
  <c r="EZ35" s="1"/>
  <c r="GK28"/>
  <c r="GP28" s="1"/>
  <c r="GR28" s="1"/>
  <c r="GS28" s="1"/>
  <c r="GU28" s="1"/>
  <c r="FY28"/>
  <c r="GA28" s="1"/>
  <c r="GB28" s="1"/>
  <c r="GD28" s="1"/>
  <c r="FT18"/>
  <c r="FH18"/>
  <c r="FJ18" s="1"/>
  <c r="FK18" s="1"/>
  <c r="FM18" s="1"/>
  <c r="EX33" i="3"/>
  <c r="FN23"/>
  <c r="FB23"/>
  <c r="FG23" s="1"/>
  <c r="FH23" s="1"/>
  <c r="FT17"/>
  <c r="GF17"/>
  <c r="GJ17" s="1"/>
  <c r="GE30"/>
  <c r="GI30" s="1"/>
  <c r="FS30"/>
  <c r="GF11"/>
  <c r="GJ11" s="1"/>
  <c r="FT11"/>
  <c r="GF31"/>
  <c r="GJ31" s="1"/>
  <c r="FT31"/>
  <c r="GE26"/>
  <c r="GI26" s="1"/>
  <c r="FS26"/>
  <c r="FT13"/>
  <c r="GF13"/>
  <c r="GJ13" s="1"/>
  <c r="FS27"/>
  <c r="GE27"/>
  <c r="GI27" s="1"/>
  <c r="FL33"/>
  <c r="GC23"/>
  <c r="GC33" s="1"/>
  <c r="FS14"/>
  <c r="GE14"/>
  <c r="GI14" s="1"/>
  <c r="FO26"/>
  <c r="FC26"/>
  <c r="FS18"/>
  <c r="GE18"/>
  <c r="GI18" s="1"/>
  <c r="GE12"/>
  <c r="GI12" s="1"/>
  <c r="FS12"/>
  <c r="GE11"/>
  <c r="FS11"/>
  <c r="GF27"/>
  <c r="GJ27" s="1"/>
  <c r="FT27"/>
  <c r="GF19"/>
  <c r="GJ19" s="1"/>
  <c r="FT19"/>
  <c r="GF15"/>
  <c r="GJ15" s="1"/>
  <c r="FT15"/>
  <c r="GF25"/>
  <c r="GJ25" s="1"/>
  <c r="FT25"/>
  <c r="FL21"/>
  <c r="GC11"/>
  <c r="GC21" s="1"/>
  <c r="GE16"/>
  <c r="GI16" s="1"/>
  <c r="FS16"/>
  <c r="GF29"/>
  <c r="GJ29" s="1"/>
  <c r="FT29"/>
  <c r="FS31"/>
  <c r="GE31"/>
  <c r="GI31" s="1"/>
  <c r="GE28"/>
  <c r="GI28" s="1"/>
  <c r="FS28"/>
  <c r="FT30"/>
  <c r="GF30"/>
  <c r="GJ30" s="1"/>
  <c r="GD17" i="6"/>
  <c r="FR17"/>
  <c r="GE12"/>
  <c r="FS12"/>
  <c r="FR13"/>
  <c r="GD13"/>
  <c r="FS27"/>
  <c r="GE27"/>
  <c r="FN21"/>
  <c r="FR11"/>
  <c r="GD11"/>
  <c r="FL21"/>
  <c r="FL35" s="1"/>
  <c r="GB11"/>
  <c r="GZ15"/>
  <c r="HD15" s="1"/>
  <c r="HF15" s="1"/>
  <c r="HG15" s="1"/>
  <c r="GN15"/>
  <c r="GP15" s="1"/>
  <c r="GQ15" s="1"/>
  <c r="GM28"/>
  <c r="GR28" s="1"/>
  <c r="GY28"/>
  <c r="HC28" s="1"/>
  <c r="HH28" s="1"/>
  <c r="HI28" s="1"/>
  <c r="FR29"/>
  <c r="GD29"/>
  <c r="FN33"/>
  <c r="GD23"/>
  <c r="FR23"/>
  <c r="GM14"/>
  <c r="GR14" s="1"/>
  <c r="GY14"/>
  <c r="HC14" s="1"/>
  <c r="HH14" s="1"/>
  <c r="GN13"/>
  <c r="GP13" s="1"/>
  <c r="GQ13" s="1"/>
  <c r="GZ13"/>
  <c r="HD13" s="1"/>
  <c r="HF13" s="1"/>
  <c r="HG13" s="1"/>
  <c r="GM24"/>
  <c r="GR24" s="1"/>
  <c r="GY24"/>
  <c r="HC24" s="1"/>
  <c r="HH24" s="1"/>
  <c r="GZ19"/>
  <c r="HD19" s="1"/>
  <c r="HF19" s="1"/>
  <c r="HG19" s="1"/>
  <c r="HI19" s="1"/>
  <c r="GN19"/>
  <c r="GP19" s="1"/>
  <c r="GQ19" s="1"/>
  <c r="GS19" s="1"/>
  <c r="FR15"/>
  <c r="GD15"/>
  <c r="GZ11"/>
  <c r="HD11" s="1"/>
  <c r="HF11" s="1"/>
  <c r="HG11" s="1"/>
  <c r="GN11"/>
  <c r="GP11" s="1"/>
  <c r="GQ11" s="1"/>
  <c r="GZ28"/>
  <c r="HD28" s="1"/>
  <c r="HF28" s="1"/>
  <c r="HG28" s="1"/>
  <c r="GN28"/>
  <c r="GP28" s="1"/>
  <c r="GQ28" s="1"/>
  <c r="GZ26"/>
  <c r="HD26" s="1"/>
  <c r="HF26" s="1"/>
  <c r="HG26" s="1"/>
  <c r="HI26" s="1"/>
  <c r="GN26"/>
  <c r="GP26" s="1"/>
  <c r="GQ26" s="1"/>
  <c r="GS26" s="1"/>
  <c r="GZ30"/>
  <c r="HD30" s="1"/>
  <c r="HF30" s="1"/>
  <c r="HG30" s="1"/>
  <c r="HI30" s="1"/>
  <c r="GN30"/>
  <c r="GP30" s="1"/>
  <c r="GQ30" s="1"/>
  <c r="GS30" s="1"/>
  <c r="GY27"/>
  <c r="HC27" s="1"/>
  <c r="HH27" s="1"/>
  <c r="GM27"/>
  <c r="GR27" s="1"/>
  <c r="GY16"/>
  <c r="HC16" s="1"/>
  <c r="HH16" s="1"/>
  <c r="HI16" s="1"/>
  <c r="GM16"/>
  <c r="GR16" s="1"/>
  <c r="GS16" s="1"/>
  <c r="FR25"/>
  <c r="GD25"/>
  <c r="GM31"/>
  <c r="GR31" s="1"/>
  <c r="GS31" s="1"/>
  <c r="GY31"/>
  <c r="HC31" s="1"/>
  <c r="HH31" s="1"/>
  <c r="HI31" s="1"/>
  <c r="GY18"/>
  <c r="HC18" s="1"/>
  <c r="HH18" s="1"/>
  <c r="HI18" s="1"/>
  <c r="GM18"/>
  <c r="GR18" s="1"/>
  <c r="GS18" s="1"/>
  <c r="FS14"/>
  <c r="GE14"/>
  <c r="FS24"/>
  <c r="GE24"/>
  <c r="GY12"/>
  <c r="HC12" s="1"/>
  <c r="HH12" s="1"/>
  <c r="GM12"/>
  <c r="GR12" s="1"/>
  <c r="GU29" i="4" l="1"/>
  <c r="GU25"/>
  <c r="GD13"/>
  <c r="GH30" i="6"/>
  <c r="HE30" i="1"/>
  <c r="HI30" s="1"/>
  <c r="GS12" i="6"/>
  <c r="GS28"/>
  <c r="GU18" i="4"/>
  <c r="GD30"/>
  <c r="GG30" i="6"/>
  <c r="HE19" i="1"/>
  <c r="HI19" s="1"/>
  <c r="HJ19" s="1"/>
  <c r="HE24"/>
  <c r="HI24" s="1"/>
  <c r="EX17" i="6"/>
  <c r="EX15"/>
  <c r="DM35"/>
  <c r="DM39" s="1"/>
  <c r="I11" i="8" s="1"/>
  <c r="EX29" i="6"/>
  <c r="EX23"/>
  <c r="FM21" i="4"/>
  <c r="FW33" i="1"/>
  <c r="FW35" s="1"/>
  <c r="GG18" i="6"/>
  <c r="EX11"/>
  <c r="EX13"/>
  <c r="HJ30" i="1"/>
  <c r="S11" i="8"/>
  <c r="EA39" i="3"/>
  <c r="GH31" i="6"/>
  <c r="GG31"/>
  <c r="GH18"/>
  <c r="GF16"/>
  <c r="GG16"/>
  <c r="EM35"/>
  <c r="HJ15" i="1"/>
  <c r="HJ13"/>
  <c r="HJ29"/>
  <c r="HJ16"/>
  <c r="HI17"/>
  <c r="HJ17" s="1"/>
  <c r="FW15" i="6"/>
  <c r="FX15" s="1"/>
  <c r="GG15" s="1"/>
  <c r="GG12"/>
  <c r="FU12"/>
  <c r="FV12" s="1"/>
  <c r="FX12" s="1"/>
  <c r="GG14"/>
  <c r="FU14"/>
  <c r="FV14" s="1"/>
  <c r="FX14" s="1"/>
  <c r="GF27"/>
  <c r="FU27"/>
  <c r="FV27" s="1"/>
  <c r="FX27" s="1"/>
  <c r="GF24"/>
  <c r="FU24"/>
  <c r="FV24" s="1"/>
  <c r="FX24" s="1"/>
  <c r="FW25"/>
  <c r="FX25" s="1"/>
  <c r="GG25" s="1"/>
  <c r="FW13"/>
  <c r="FX13" s="1"/>
  <c r="GF13" s="1"/>
  <c r="FW23"/>
  <c r="FX23" s="1"/>
  <c r="GG23" s="1"/>
  <c r="FW29"/>
  <c r="FX29" s="1"/>
  <c r="GF29" s="1"/>
  <c r="FW11"/>
  <c r="FX11" s="1"/>
  <c r="FW17"/>
  <c r="FX17" s="1"/>
  <c r="GF17" s="1"/>
  <c r="HJ12" i="1"/>
  <c r="GN21"/>
  <c r="HD31"/>
  <c r="HE31" s="1"/>
  <c r="HI31" s="1"/>
  <c r="HJ24"/>
  <c r="GM31"/>
  <c r="GN31" s="1"/>
  <c r="HH31" s="1"/>
  <c r="GM25"/>
  <c r="GN25" s="1"/>
  <c r="HH25" s="1"/>
  <c r="GK27"/>
  <c r="GL27" s="1"/>
  <c r="GN27" s="1"/>
  <c r="HH27" s="1"/>
  <c r="HJ27" s="1"/>
  <c r="HD25"/>
  <c r="HE25" s="1"/>
  <c r="HI25" s="1"/>
  <c r="HJ28"/>
  <c r="HD23"/>
  <c r="HE23" s="1"/>
  <c r="HI23" s="1"/>
  <c r="HJ23" s="1"/>
  <c r="GA35"/>
  <c r="EV35" i="4"/>
  <c r="C52" s="1"/>
  <c r="FM33"/>
  <c r="EX35" i="3"/>
  <c r="GR35" i="1"/>
  <c r="HI11"/>
  <c r="HJ11" s="1"/>
  <c r="GT33"/>
  <c r="GT35" s="1"/>
  <c r="ER35" i="3"/>
  <c r="GK16" i="4"/>
  <c r="GP16" s="1"/>
  <c r="GR16" s="1"/>
  <c r="GS16" s="1"/>
  <c r="GU16" s="1"/>
  <c r="FY16"/>
  <c r="GA16" s="1"/>
  <c r="GB16" s="1"/>
  <c r="GD16" s="1"/>
  <c r="FS25" i="3"/>
  <c r="GE25"/>
  <c r="GI25" s="1"/>
  <c r="FH33"/>
  <c r="GI19" i="6"/>
  <c r="GI30"/>
  <c r="GH27"/>
  <c r="GI26"/>
  <c r="GH24"/>
  <c r="GG28"/>
  <c r="GF28"/>
  <c r="GG24"/>
  <c r="GF14"/>
  <c r="GF12"/>
  <c r="GG27"/>
  <c r="GH14"/>
  <c r="GH12"/>
  <c r="HL16"/>
  <c r="HJ16"/>
  <c r="HK16"/>
  <c r="HJ30"/>
  <c r="HK30"/>
  <c r="HL30"/>
  <c r="HJ31"/>
  <c r="HK31"/>
  <c r="HL31"/>
  <c r="HK18"/>
  <c r="HL18"/>
  <c r="HJ18"/>
  <c r="HJ26"/>
  <c r="HK26"/>
  <c r="HL26"/>
  <c r="HL19"/>
  <c r="HJ19"/>
  <c r="HK19"/>
  <c r="FH35"/>
  <c r="FB35" i="4"/>
  <c r="GK13"/>
  <c r="GP13" s="1"/>
  <c r="GR13" s="1"/>
  <c r="GS13" s="1"/>
  <c r="GU13" s="1"/>
  <c r="FY13"/>
  <c r="GA13" s="1"/>
  <c r="GB13" s="1"/>
  <c r="FL35" i="3"/>
  <c r="FS17"/>
  <c r="GE17"/>
  <c r="GI17" s="1"/>
  <c r="FS13"/>
  <c r="GE13"/>
  <c r="GI13" s="1"/>
  <c r="GC35"/>
  <c r="FS33" i="4"/>
  <c r="GJ23"/>
  <c r="FX23"/>
  <c r="GC23" s="1"/>
  <c r="GD23" s="1"/>
  <c r="FQ33"/>
  <c r="FQ35" s="1"/>
  <c r="GH23"/>
  <c r="GH33" s="1"/>
  <c r="GH35" s="1"/>
  <c r="GK18"/>
  <c r="GP18" s="1"/>
  <c r="GR18" s="1"/>
  <c r="GS18" s="1"/>
  <c r="FY18"/>
  <c r="GA18" s="1"/>
  <c r="GB18" s="1"/>
  <c r="GD18" s="1"/>
  <c r="FS21"/>
  <c r="FS35" s="1"/>
  <c r="GJ11"/>
  <c r="FX11"/>
  <c r="GC11" s="1"/>
  <c r="GD11" s="1"/>
  <c r="GJ15"/>
  <c r="GO15" s="1"/>
  <c r="GT15" s="1"/>
  <c r="GU15" s="1"/>
  <c r="FX15"/>
  <c r="GC15" s="1"/>
  <c r="GD15" s="1"/>
  <c r="FX19"/>
  <c r="GC19" s="1"/>
  <c r="GD19" s="1"/>
  <c r="GJ19"/>
  <c r="GO19" s="1"/>
  <c r="GT19" s="1"/>
  <c r="GU19" s="1"/>
  <c r="GI11" i="3"/>
  <c r="FT26"/>
  <c r="GF26"/>
  <c r="GJ26" s="1"/>
  <c r="FN33"/>
  <c r="FN35" s="1"/>
  <c r="GE23"/>
  <c r="FS23"/>
  <c r="FX23" s="1"/>
  <c r="FY23" s="1"/>
  <c r="GM17" i="6"/>
  <c r="GR17" s="1"/>
  <c r="GS17" s="1"/>
  <c r="GY17"/>
  <c r="HC17" s="1"/>
  <c r="HH17" s="1"/>
  <c r="HI17" s="1"/>
  <c r="GY13"/>
  <c r="HC13" s="1"/>
  <c r="HH13" s="1"/>
  <c r="HI13" s="1"/>
  <c r="GM13"/>
  <c r="GR13" s="1"/>
  <c r="GS13" s="1"/>
  <c r="GN12"/>
  <c r="GP12" s="1"/>
  <c r="GQ12" s="1"/>
  <c r="GZ12"/>
  <c r="HD12" s="1"/>
  <c r="HF12" s="1"/>
  <c r="HG12" s="1"/>
  <c r="HI12" s="1"/>
  <c r="GZ27"/>
  <c r="HD27" s="1"/>
  <c r="HF27" s="1"/>
  <c r="HG27" s="1"/>
  <c r="HI27" s="1"/>
  <c r="GN27"/>
  <c r="GP27" s="1"/>
  <c r="GQ27" s="1"/>
  <c r="GS27" s="1"/>
  <c r="GZ24"/>
  <c r="HD24" s="1"/>
  <c r="HF24" s="1"/>
  <c r="HG24" s="1"/>
  <c r="HI24" s="1"/>
  <c r="GN24"/>
  <c r="GP24" s="1"/>
  <c r="GQ24" s="1"/>
  <c r="GS24" s="1"/>
  <c r="GY29"/>
  <c r="HC29" s="1"/>
  <c r="HH29" s="1"/>
  <c r="HI29" s="1"/>
  <c r="GM29"/>
  <c r="GR29" s="1"/>
  <c r="GS29" s="1"/>
  <c r="GB21"/>
  <c r="GB35" s="1"/>
  <c r="GW11"/>
  <c r="GW21" s="1"/>
  <c r="GW35" s="1"/>
  <c r="FN35"/>
  <c r="GZ14"/>
  <c r="HD14" s="1"/>
  <c r="HF14" s="1"/>
  <c r="HG14" s="1"/>
  <c r="HI14" s="1"/>
  <c r="GN14"/>
  <c r="GP14" s="1"/>
  <c r="GQ14" s="1"/>
  <c r="GS14" s="1"/>
  <c r="GD33"/>
  <c r="GY23"/>
  <c r="GM23"/>
  <c r="GR23" s="1"/>
  <c r="GS23" s="1"/>
  <c r="GD21"/>
  <c r="GY11"/>
  <c r="GM11"/>
  <c r="GR11" s="1"/>
  <c r="GS11" s="1"/>
  <c r="GY25"/>
  <c r="HC25" s="1"/>
  <c r="HH25" s="1"/>
  <c r="HI25" s="1"/>
  <c r="GM25"/>
  <c r="GR25" s="1"/>
  <c r="GS25" s="1"/>
  <c r="GY15"/>
  <c r="HC15" s="1"/>
  <c r="HH15" s="1"/>
  <c r="HI15" s="1"/>
  <c r="GM15"/>
  <c r="GR15" s="1"/>
  <c r="GS15" s="1"/>
  <c r="HE21" i="1" l="1"/>
  <c r="EX33" i="6"/>
  <c r="EX21"/>
  <c r="I10" i="8"/>
  <c r="E51" i="6"/>
  <c r="E52"/>
  <c r="F11" i="5"/>
  <c r="F10" i="10"/>
  <c r="F9" i="5"/>
  <c r="F13" i="10"/>
  <c r="GD21" i="4"/>
  <c r="N12" i="8"/>
  <c r="E52" i="3"/>
  <c r="E53"/>
  <c r="GI31" i="6"/>
  <c r="GI18"/>
  <c r="GI16"/>
  <c r="S12" i="8"/>
  <c r="N11"/>
  <c r="GS21" i="6"/>
  <c r="GH29"/>
  <c r="GG29"/>
  <c r="GF25"/>
  <c r="GH25"/>
  <c r="GF23"/>
  <c r="FX33"/>
  <c r="GH23"/>
  <c r="GH17"/>
  <c r="GG17"/>
  <c r="GH15"/>
  <c r="GF15"/>
  <c r="GG13"/>
  <c r="GH13"/>
  <c r="FX21"/>
  <c r="GF11"/>
  <c r="GG11"/>
  <c r="GH11"/>
  <c r="HJ31" i="1"/>
  <c r="HE33"/>
  <c r="HE35" s="1"/>
  <c r="HJ25"/>
  <c r="GN33"/>
  <c r="GN35" s="1"/>
  <c r="HJ21"/>
  <c r="FM35" i="4"/>
  <c r="C53" s="1"/>
  <c r="GD33"/>
  <c r="FH35" i="3"/>
  <c r="FY33"/>
  <c r="GI24" i="6"/>
  <c r="HM26"/>
  <c r="HM19"/>
  <c r="GI28"/>
  <c r="GI27"/>
  <c r="GI14"/>
  <c r="GI12"/>
  <c r="HL15"/>
  <c r="HJ15"/>
  <c r="HK15"/>
  <c r="HM16"/>
  <c r="HJ27"/>
  <c r="HK27"/>
  <c r="HL27"/>
  <c r="HJ13"/>
  <c r="HL13"/>
  <c r="HK13"/>
  <c r="HM31"/>
  <c r="HK24"/>
  <c r="HJ24"/>
  <c r="HL24"/>
  <c r="HL29"/>
  <c r="HJ29"/>
  <c r="HK29"/>
  <c r="HL25"/>
  <c r="HJ25"/>
  <c r="HK25"/>
  <c r="HL14"/>
  <c r="HK14"/>
  <c r="HJ14"/>
  <c r="HK12"/>
  <c r="HJ12"/>
  <c r="HL12"/>
  <c r="HK17"/>
  <c r="HJ17"/>
  <c r="HL17"/>
  <c r="HK28"/>
  <c r="HJ28"/>
  <c r="HL28"/>
  <c r="HM18"/>
  <c r="HM30"/>
  <c r="GS33"/>
  <c r="GE21" i="3"/>
  <c r="GJ21" i="4"/>
  <c r="GO11"/>
  <c r="GT11" s="1"/>
  <c r="GU11" s="1"/>
  <c r="GU21" s="1"/>
  <c r="GO23"/>
  <c r="GT23" s="1"/>
  <c r="GU23" s="1"/>
  <c r="GJ33"/>
  <c r="GE33" i="3"/>
  <c r="GI23"/>
  <c r="GD35" i="6"/>
  <c r="GY33"/>
  <c r="HC23"/>
  <c r="GY21"/>
  <c r="HC11"/>
  <c r="HH11" s="1"/>
  <c r="HI11" s="1"/>
  <c r="HI21" s="1"/>
  <c r="EX35" l="1"/>
  <c r="EX39" s="1"/>
  <c r="E50" s="1"/>
  <c r="GI15"/>
  <c r="GI23"/>
  <c r="F7" i="5"/>
  <c r="F4" i="10"/>
  <c r="GI25" i="6"/>
  <c r="GI29"/>
  <c r="GI13"/>
  <c r="GI17"/>
  <c r="GI11"/>
  <c r="S13" i="8"/>
  <c r="FH39" i="3"/>
  <c r="FX35" i="6"/>
  <c r="HJ33" i="1"/>
  <c r="HJ35" s="1"/>
  <c r="GN23" i="3"/>
  <c r="GO23" s="1"/>
  <c r="GO33" s="1"/>
  <c r="GO35" s="1"/>
  <c r="HH23" i="6"/>
  <c r="HI23" s="1"/>
  <c r="HK23" s="1"/>
  <c r="GD35" i="4"/>
  <c r="C54" s="1"/>
  <c r="GU33"/>
  <c r="GU35" s="1"/>
  <c r="C55" s="1"/>
  <c r="FY35" i="3"/>
  <c r="I8" i="8"/>
  <c r="I9"/>
  <c r="HM28" i="6"/>
  <c r="HM14"/>
  <c r="HM25"/>
  <c r="HK11"/>
  <c r="HM24"/>
  <c r="HM27"/>
  <c r="HL11"/>
  <c r="HM17"/>
  <c r="HM29"/>
  <c r="HM12"/>
  <c r="HM13"/>
  <c r="HM15"/>
  <c r="HJ11"/>
  <c r="GS35"/>
  <c r="GE35" i="3"/>
  <c r="GJ35" i="4"/>
  <c r="GY35" i="6"/>
  <c r="E49" l="1"/>
  <c r="GI33"/>
  <c r="F13" i="5"/>
  <c r="F15" i="10"/>
  <c r="F12" i="5"/>
  <c r="F7" i="10"/>
  <c r="F8" i="5"/>
  <c r="F6" i="10"/>
  <c r="F6" i="5"/>
  <c r="F12" i="10"/>
  <c r="F5" i="5"/>
  <c r="F9" i="10"/>
  <c r="F10" i="5"/>
  <c r="F11" i="10"/>
  <c r="N7" i="8"/>
  <c r="E48" i="3"/>
  <c r="E49"/>
  <c r="GI21" i="6"/>
  <c r="GI35" s="1"/>
  <c r="GI39" s="1"/>
  <c r="D9" i="8"/>
  <c r="E49" i="1"/>
  <c r="E52"/>
  <c r="E46"/>
  <c r="E55"/>
  <c r="S15" i="8"/>
  <c r="S14"/>
  <c r="N8"/>
  <c r="HJ23" i="6"/>
  <c r="HI33"/>
  <c r="HI35" s="1"/>
  <c r="HL23"/>
  <c r="D15" i="8"/>
  <c r="D12"/>
  <c r="D6"/>
  <c r="GO39" i="3"/>
  <c r="HM11" i="6"/>
  <c r="HM21" s="1"/>
  <c r="F15" i="5" l="1"/>
  <c r="F14" i="10"/>
  <c r="F14" i="5"/>
  <c r="F5" i="10"/>
  <c r="F4" i="5"/>
  <c r="F8" i="10"/>
  <c r="E51" i="3"/>
  <c r="E56"/>
  <c r="E48" i="6"/>
  <c r="E47"/>
  <c r="HM23"/>
  <c r="HM33" s="1"/>
  <c r="HM35" s="1"/>
  <c r="HM39" s="1"/>
  <c r="N10" i="8"/>
  <c r="N15"/>
  <c r="I6"/>
  <c r="I7"/>
  <c r="E45" i="6" l="1"/>
  <c r="E46"/>
  <c r="I4" i="8"/>
  <c r="I5"/>
</calcChain>
</file>

<file path=xl/sharedStrings.xml><?xml version="1.0" encoding="utf-8"?>
<sst xmlns="http://schemas.openxmlformats.org/spreadsheetml/2006/main" count="1766" uniqueCount="134">
  <si>
    <t>Pos</t>
  </si>
  <si>
    <t>Player</t>
  </si>
  <si>
    <t>No</t>
  </si>
  <si>
    <t>Won</t>
  </si>
  <si>
    <t>R1</t>
  </si>
  <si>
    <t>R2</t>
  </si>
  <si>
    <t>R3</t>
  </si>
  <si>
    <t>R4</t>
  </si>
  <si>
    <t>Total</t>
  </si>
  <si>
    <t>Baberton GC</t>
  </si>
  <si>
    <t>Match</t>
  </si>
  <si>
    <t>Date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</si>
  <si>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</si>
  <si>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</si>
  <si>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</si>
  <si>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</si>
  <si>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</si>
  <si>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</si>
  <si>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</si>
  <si>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</si>
  <si>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</si>
  <si>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</si>
  <si>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</si>
  <si>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</si>
  <si>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Round 1</t>
  </si>
  <si>
    <t>Kaisers Matchplay</t>
  </si>
  <si>
    <t>Handicaps &gt;&gt;&gt;</t>
  </si>
  <si>
    <t>H/C</t>
  </si>
  <si>
    <t>SSS 70</t>
  </si>
  <si>
    <t>SSS 66</t>
  </si>
  <si>
    <t>Handicaps</t>
  </si>
  <si>
    <t>Info only</t>
  </si>
  <si>
    <t>Tee Used</t>
  </si>
  <si>
    <t>X</t>
  </si>
  <si>
    <t>Hole</t>
  </si>
  <si>
    <t>Yellow Meters</t>
  </si>
  <si>
    <t>Yellow Yards</t>
  </si>
  <si>
    <t>Par</t>
  </si>
  <si>
    <t>Stroke Index</t>
  </si>
  <si>
    <t>HCP</t>
  </si>
  <si>
    <t>Gross Score</t>
  </si>
  <si>
    <t>S'ford Points</t>
  </si>
  <si>
    <t>White Yards</t>
  </si>
  <si>
    <t>Out</t>
  </si>
  <si>
    <t>OUT</t>
  </si>
  <si>
    <t>In</t>
  </si>
  <si>
    <t>IN</t>
  </si>
  <si>
    <t>Totals</t>
  </si>
  <si>
    <t>SCORE</t>
  </si>
  <si>
    <t>Nett</t>
  </si>
  <si>
    <t>NETT</t>
  </si>
  <si>
    <t>Team 1</t>
  </si>
  <si>
    <t>Team 2</t>
  </si>
  <si>
    <t>Round 2</t>
  </si>
  <si>
    <t>Round 4</t>
  </si>
  <si>
    <t>Combined score</t>
  </si>
  <si>
    <t>Team 3</t>
  </si>
  <si>
    <t>Pair 1</t>
  </si>
  <si>
    <t>Pair 2</t>
  </si>
  <si>
    <t>Pair 3</t>
  </si>
  <si>
    <t>Pair 4</t>
  </si>
  <si>
    <t>Pair 5</t>
  </si>
  <si>
    <t>Pair 6</t>
  </si>
  <si>
    <t>Team</t>
  </si>
  <si>
    <t>Points</t>
  </si>
  <si>
    <t>Pos'n</t>
  </si>
  <si>
    <t>Round 3 - Pairs Combined Score</t>
  </si>
  <si>
    <t>Round 4 - Singles</t>
  </si>
  <si>
    <t>A</t>
  </si>
  <si>
    <t>D</t>
  </si>
  <si>
    <t>G</t>
  </si>
  <si>
    <t>J</t>
  </si>
  <si>
    <t>B</t>
  </si>
  <si>
    <t>E</t>
  </si>
  <si>
    <t>H</t>
  </si>
  <si>
    <t>K</t>
  </si>
  <si>
    <t>L</t>
  </si>
  <si>
    <t>I</t>
  </si>
  <si>
    <t>F</t>
  </si>
  <si>
    <t>C</t>
  </si>
  <si>
    <t xml:space="preserve">Portugal League Table </t>
  </si>
  <si>
    <t>Round 3</t>
  </si>
  <si>
    <t>Round 10</t>
  </si>
  <si>
    <t>VALE DA PINTA</t>
  </si>
  <si>
    <t>GRAMACHO</t>
  </si>
  <si>
    <t>BOAVISTA</t>
  </si>
  <si>
    <t>PALMARES - ALVOR &amp; LAGOS</t>
  </si>
  <si>
    <t>PALMARES - LAGOS &amp; ALVOR</t>
  </si>
  <si>
    <t xml:space="preserve"> Best S'ford </t>
  </si>
  <si>
    <t>Course</t>
  </si>
  <si>
    <t>Texas</t>
  </si>
  <si>
    <t>Pairs</t>
  </si>
  <si>
    <t>Best Stableford Score</t>
  </si>
  <si>
    <t>S/Ford</t>
  </si>
  <si>
    <t>Round 2 - Pairs Best Score</t>
  </si>
  <si>
    <t>Total Pts</t>
  </si>
  <si>
    <t>Round 1 - Team Match</t>
  </si>
  <si>
    <t>Vale da Pinta</t>
  </si>
  <si>
    <t>Boavista</t>
  </si>
  <si>
    <t>Gramacho</t>
  </si>
  <si>
    <t>Palmares - Lagos &amp; Praia</t>
  </si>
  <si>
    <t>PALMARES - PRAIA &amp; ALVOR</t>
  </si>
  <si>
    <t>PALMARES - ALVOR &amp; PRAIA</t>
  </si>
  <si>
    <t>PALMARES - LAGOS &amp; PRAIA</t>
  </si>
  <si>
    <t>PALMARES - PRAIA &amp; LAGOS</t>
  </si>
  <si>
    <t>John Ford</t>
  </si>
  <si>
    <t>Eddie Harrison</t>
  </si>
  <si>
    <t>Paul Marshall</t>
  </si>
  <si>
    <t>Derek Griffiths</t>
  </si>
  <si>
    <t>Andy Trewick</t>
  </si>
  <si>
    <t>Gordon Grant</t>
  </si>
  <si>
    <t>Kevin Blenkinsop</t>
  </si>
  <si>
    <t>Alan Welsh</t>
  </si>
  <si>
    <t>Steve O'Brien</t>
  </si>
  <si>
    <t>Ian Gunn</t>
  </si>
  <si>
    <t>Dave Sanders</t>
  </si>
  <si>
    <t>Gary West</t>
  </si>
  <si>
    <t>Stableford Total</t>
  </si>
  <si>
    <t>Ties resolved by - A) Stableford Total, B) Round wins, C) lowest H/C</t>
  </si>
  <si>
    <t>Total points tiebreaker</t>
  </si>
  <si>
    <t>Round 3 - Pairs Combined</t>
  </si>
  <si>
    <t>Back 9</t>
  </si>
  <si>
    <t>Back 6</t>
  </si>
  <si>
    <t>Final ties resolved by - A) Singles back 9/6/3 points, B) Round wins, C) lowest H/C</t>
  </si>
  <si>
    <t>TB2</t>
  </si>
  <si>
    <t>1</t>
  </si>
  <si>
    <t>2</t>
  </si>
  <si>
    <t>18 back 9</t>
  </si>
  <si>
    <t>3</t>
  </si>
  <si>
    <t>14 back 9</t>
  </si>
  <si>
    <t>13 back 9</t>
  </si>
  <si>
    <t>Tie</t>
  </si>
  <si>
    <t>Nett Score / Holes Won or Tied</t>
  </si>
  <si>
    <t>TB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</si>
</sst>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d\-mmm"/>
    <numFmt numFmtId="165" formatCode="hh:mm\ AM/PM_)"/>
    <numFmt numFmtId="166" formatCode="0;\-0;;@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u/>
      <sz val="16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b/>
      <sz val="11"/>
      <name val="Arial"/>
      <family val="2"/>
    </font>
    <font>
      <b/>
      <sz val="10"/>
      <name val="MS Sans Serif"/>
      <family val="2"/>
    </font>
    <font>
      <b/>
      <sz val="12"/>
      <color indexed="12"/>
      <name val="Arial"/>
      <family val="2"/>
    </font>
    <font>
      <b/>
      <sz val="12.5"/>
      <color theme="0"/>
      <name val="MS Sans Serif"/>
      <family val="2"/>
    </font>
    <font>
      <b/>
      <sz val="11"/>
      <color indexed="8"/>
      <name val="Arial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8"/>
      <name val="MS Sans Serif"/>
      <family val="2"/>
    </font>
    <font>
      <b/>
      <sz val="8"/>
      <name val="Arial"/>
      <family val="2"/>
    </font>
    <font>
      <sz val="9"/>
      <name val="MS Sans Serif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8"/>
      <name val="Arial"/>
      <family val="2"/>
    </font>
    <font>
      <b/>
      <sz val="9"/>
      <color indexed="8"/>
      <name val="Arial"/>
      <family val="2"/>
    </font>
    <font>
      <sz val="9"/>
      <color indexed="8"/>
      <name val="MS Sans Serif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MS Sans Serif"/>
      <family val="2"/>
    </font>
    <font>
      <b/>
      <sz val="12"/>
      <name val="MS Sans Serif"/>
      <family val="2"/>
    </font>
    <font>
      <b/>
      <sz val="12"/>
      <color indexed="10"/>
      <name val="Arial"/>
      <family val="2"/>
    </font>
    <font>
      <sz val="12"/>
      <color indexed="18"/>
      <name val="Arial"/>
      <family val="2"/>
    </font>
    <font>
      <sz val="12"/>
      <color indexed="8"/>
      <name val="MS Sans Serif"/>
      <family val="2"/>
    </font>
    <font>
      <b/>
      <sz val="12"/>
      <color indexed="1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rgb="FF7030A0"/>
      <name val="MS Sans Serif"/>
      <family val="2"/>
    </font>
    <font>
      <b/>
      <sz val="12"/>
      <color rgb="FFFF0000"/>
      <name val="MS Sans Serif"/>
      <family val="2"/>
    </font>
    <font>
      <b/>
      <sz val="12.5"/>
      <name val="MS Sans Serif"/>
      <family val="2"/>
    </font>
    <font>
      <b/>
      <sz val="9"/>
      <name val="MS Sans Serif"/>
      <family val="2"/>
    </font>
    <font>
      <b/>
      <sz val="9"/>
      <color indexed="18"/>
      <name val="Arial"/>
      <family val="2"/>
    </font>
    <font>
      <b/>
      <sz val="9"/>
      <color indexed="8"/>
      <name val="MS Sans Serif"/>
      <family val="2"/>
    </font>
    <font>
      <b/>
      <sz val="10"/>
      <color indexed="8"/>
      <name val="MS Sans Serif"/>
      <family val="2"/>
    </font>
    <font>
      <b/>
      <sz val="12"/>
      <color indexed="8"/>
      <name val="MS Sans Serif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12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7">
    <xf numFmtId="0" fontId="0" fillId="0" borderId="0" xfId="0"/>
    <xf numFmtId="0" fontId="4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5" fillId="0" borderId="0" xfId="0" applyFont="1"/>
    <xf numFmtId="0" fontId="5" fillId="0" borderId="0" xfId="0" applyNumberFormat="1" applyFont="1" applyFill="1" applyBorder="1" applyAlignment="1" applyProtection="1"/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3" borderId="3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center" vertical="center"/>
    </xf>
    <xf numFmtId="0" fontId="5" fillId="5" borderId="3" xfId="0" applyNumberFormat="1" applyFont="1" applyFill="1" applyBorder="1" applyAlignment="1" applyProtection="1">
      <alignment horizontal="center" vertical="center"/>
    </xf>
    <xf numFmtId="0" fontId="5" fillId="6" borderId="3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/>
    <xf numFmtId="0" fontId="6" fillId="0" borderId="0" xfId="0" applyFont="1"/>
    <xf numFmtId="0" fontId="7" fillId="0" borderId="4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wrapText="1"/>
    </xf>
    <xf numFmtId="0" fontId="7" fillId="0" borderId="4" xfId="0" applyNumberFormat="1" applyFont="1" applyFill="1" applyBorder="1" applyAlignment="1" applyProtection="1">
      <alignment horizontal="center" wrapText="1"/>
    </xf>
    <xf numFmtId="0" fontId="8" fillId="0" borderId="4" xfId="0" applyNumberFormat="1" applyFont="1" applyFill="1" applyBorder="1" applyAlignment="1" applyProtection="1">
      <alignment horizontal="center" wrapText="1"/>
    </xf>
    <xf numFmtId="0" fontId="8" fillId="0" borderId="5" xfId="0" applyNumberFormat="1" applyFont="1" applyFill="1" applyBorder="1" applyAlignment="1" applyProtection="1">
      <alignment horizontal="center" wrapText="1"/>
    </xf>
    <xf numFmtId="0" fontId="8" fillId="0" borderId="6" xfId="0" applyNumberFormat="1" applyFont="1" applyFill="1" applyBorder="1" applyAlignment="1" applyProtection="1">
      <alignment horizontal="center"/>
    </xf>
    <xf numFmtId="0" fontId="8" fillId="0" borderId="4" xfId="0" applyFont="1" applyBorder="1" applyAlignment="1">
      <alignment horizontal="center"/>
    </xf>
    <xf numFmtId="0" fontId="7" fillId="0" borderId="0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>
      <alignment horizontal="center"/>
    </xf>
    <xf numFmtId="0" fontId="7" fillId="0" borderId="8" xfId="0" applyNumberFormat="1" applyFont="1" applyFill="1" applyBorder="1" applyAlignment="1" applyProtection="1">
      <alignment wrapText="1"/>
    </xf>
    <xf numFmtId="0" fontId="7" fillId="0" borderId="7" xfId="0" applyNumberFormat="1" applyFont="1" applyFill="1" applyBorder="1" applyAlignment="1" applyProtection="1">
      <alignment horizontal="center" wrapText="1"/>
    </xf>
    <xf numFmtId="0" fontId="8" fillId="0" borderId="7" xfId="0" applyNumberFormat="1" applyFont="1" applyFill="1" applyBorder="1" applyAlignment="1" applyProtection="1">
      <alignment horizontal="center" wrapText="1"/>
    </xf>
    <xf numFmtId="0" fontId="8" fillId="0" borderId="8" xfId="0" applyNumberFormat="1" applyFont="1" applyFill="1" applyBorder="1" applyAlignment="1" applyProtection="1">
      <alignment horizontal="center" wrapText="1"/>
    </xf>
    <xf numFmtId="0" fontId="8" fillId="0" borderId="9" xfId="0" applyNumberFormat="1" applyFont="1" applyFill="1" applyBorder="1" applyAlignment="1" applyProtection="1">
      <alignment horizontal="center"/>
    </xf>
    <xf numFmtId="0" fontId="8" fillId="0" borderId="10" xfId="0" applyNumberFormat="1" applyFont="1" applyFill="1" applyBorder="1" applyAlignment="1" applyProtection="1">
      <alignment horizontal="center"/>
    </xf>
    <xf numFmtId="0" fontId="8" fillId="0" borderId="7" xfId="0" applyFont="1" applyBorder="1" applyAlignment="1">
      <alignment horizontal="center"/>
    </xf>
    <xf numFmtId="0" fontId="7" fillId="2" borderId="0" xfId="0" applyNumberFormat="1" applyFont="1" applyFill="1" applyBorder="1" applyAlignment="1" applyProtection="1"/>
    <xf numFmtId="0" fontId="8" fillId="0" borderId="11" xfId="0" applyNumberFormat="1" applyFont="1" applyFill="1" applyBorder="1" applyAlignment="1" applyProtection="1">
      <alignment horizontal="center" wrapText="1"/>
    </xf>
    <xf numFmtId="0" fontId="8" fillId="0" borderId="12" xfId="0" applyNumberFormat="1" applyFont="1" applyFill="1" applyBorder="1" applyAlignment="1" applyProtection="1">
      <alignment horizontal="center" wrapText="1"/>
    </xf>
    <xf numFmtId="0" fontId="8" fillId="0" borderId="13" xfId="0" applyNumberFormat="1" applyFont="1" applyFill="1" applyBorder="1" applyAlignment="1" applyProtection="1">
      <alignment horizontal="center"/>
    </xf>
    <xf numFmtId="0" fontId="8" fillId="0" borderId="14" xfId="0" applyNumberFormat="1" applyFont="1" applyFill="1" applyBorder="1" applyAlignment="1" applyProtection="1">
      <alignment horizontal="center"/>
    </xf>
    <xf numFmtId="0" fontId="8" fillId="0" borderId="11" xfId="0" applyFont="1" applyBorder="1" applyAlignment="1">
      <alignment horizontal="center"/>
    </xf>
    <xf numFmtId="0" fontId="8" fillId="0" borderId="15" xfId="0" applyNumberFormat="1" applyFont="1" applyFill="1" applyBorder="1" applyAlignment="1" applyProtection="1">
      <alignment horizontal="center" wrapText="1"/>
    </xf>
    <xf numFmtId="0" fontId="8" fillId="0" borderId="16" xfId="0" applyNumberFormat="1" applyFont="1" applyFill="1" applyBorder="1" applyAlignment="1" applyProtection="1">
      <alignment horizontal="center"/>
    </xf>
    <xf numFmtId="0" fontId="8" fillId="0" borderId="17" xfId="0" applyNumberFormat="1" applyFont="1" applyFill="1" applyBorder="1" applyAlignment="1" applyProtection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NumberFormat="1" applyFont="1" applyFill="1" applyBorder="1" applyAlignment="1" applyProtection="1">
      <alignment horizontal="center"/>
    </xf>
    <xf numFmtId="0" fontId="8" fillId="0" borderId="20" xfId="0" applyNumberFormat="1" applyFont="1" applyFill="1" applyBorder="1" applyAlignment="1" applyProtection="1">
      <alignment horizontal="center"/>
    </xf>
    <xf numFmtId="0" fontId="7" fillId="0" borderId="11" xfId="0" applyNumberFormat="1" applyFont="1" applyFill="1" applyBorder="1" applyAlignment="1" applyProtection="1">
      <alignment horizontal="center" wrapText="1"/>
    </xf>
    <xf numFmtId="0" fontId="8" fillId="0" borderId="21" xfId="0" applyNumberFormat="1" applyFont="1" applyFill="1" applyBorder="1" applyAlignment="1" applyProtection="1">
      <alignment horizontal="center" wrapText="1"/>
    </xf>
    <xf numFmtId="0" fontId="8" fillId="0" borderId="22" xfId="0" applyNumberFormat="1" applyFont="1" applyFill="1" applyBorder="1" applyAlignment="1" applyProtection="1">
      <alignment horizontal="center"/>
    </xf>
    <xf numFmtId="0" fontId="8" fillId="0" borderId="23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vertical="top"/>
    </xf>
    <xf numFmtId="0" fontId="9" fillId="0" borderId="0" xfId="0" applyNumberFormat="1" applyFont="1" applyFill="1" applyBorder="1" applyAlignment="1" applyProtection="1">
      <alignment vertical="top"/>
    </xf>
    <xf numFmtId="0" fontId="7" fillId="2" borderId="0" xfId="0" applyNumberFormat="1" applyFont="1" applyFill="1" applyBorder="1" applyAlignment="1" applyProtection="1">
      <alignment horizontal="center"/>
    </xf>
    <xf numFmtId="0" fontId="8" fillId="2" borderId="0" xfId="0" applyNumberFormat="1" applyFont="1" applyFill="1" applyBorder="1" applyAlignment="1" applyProtection="1">
      <alignment horizontal="left"/>
    </xf>
    <xf numFmtId="0" fontId="8" fillId="2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0" fillId="2" borderId="0" xfId="0" applyFill="1"/>
    <xf numFmtId="0" fontId="10" fillId="7" borderId="24" xfId="0" applyFont="1" applyFill="1" applyBorder="1" applyAlignment="1" applyProtection="1">
      <alignment horizontal="left"/>
      <protection locked="0"/>
    </xf>
    <xf numFmtId="164" fontId="11" fillId="7" borderId="25" xfId="0" applyNumberFormat="1" applyFont="1" applyFill="1" applyBorder="1" applyAlignment="1" applyProtection="1">
      <alignment horizontal="left" vertical="center"/>
    </xf>
    <xf numFmtId="0" fontId="11" fillId="7" borderId="25" xfId="0" applyFont="1" applyFill="1" applyBorder="1" applyAlignment="1" applyProtection="1">
      <alignment horizontal="right" vertical="center"/>
    </xf>
    <xf numFmtId="18" fontId="11" fillId="7" borderId="25" xfId="0" applyNumberFormat="1" applyFont="1" applyFill="1" applyBorder="1" applyAlignment="1" applyProtection="1">
      <alignment horizontal="left" vertical="center"/>
    </xf>
    <xf numFmtId="0" fontId="11" fillId="7" borderId="26" xfId="0" applyFont="1" applyFill="1" applyBorder="1" applyProtection="1"/>
    <xf numFmtId="165" fontId="11" fillId="7" borderId="25" xfId="0" applyNumberFormat="1" applyFont="1" applyFill="1" applyBorder="1" applyAlignment="1" applyProtection="1">
      <alignment horizontal="left" vertical="center"/>
    </xf>
    <xf numFmtId="0" fontId="11" fillId="7" borderId="25" xfId="0" applyFont="1" applyFill="1" applyBorder="1" applyProtection="1"/>
    <xf numFmtId="0" fontId="12" fillId="7" borderId="25" xfId="0" applyFont="1" applyFill="1" applyBorder="1" applyAlignment="1" applyProtection="1">
      <alignment horizontal="left"/>
    </xf>
    <xf numFmtId="0" fontId="13" fillId="7" borderId="25" xfId="0" applyFont="1" applyFill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0" fontId="12" fillId="7" borderId="29" xfId="0" applyFont="1" applyFill="1" applyBorder="1" applyAlignment="1" applyProtection="1">
      <alignment horizontal="left"/>
    </xf>
    <xf numFmtId="0" fontId="12" fillId="7" borderId="0" xfId="0" applyFont="1" applyFill="1" applyBorder="1" applyAlignment="1" applyProtection="1">
      <alignment horizontal="left"/>
    </xf>
    <xf numFmtId="0" fontId="11" fillId="7" borderId="30" xfId="0" applyFont="1" applyFill="1" applyBorder="1" applyProtection="1"/>
    <xf numFmtId="0" fontId="11" fillId="7" borderId="0" xfId="0" applyFont="1" applyFill="1" applyBorder="1" applyProtection="1"/>
    <xf numFmtId="0" fontId="12" fillId="2" borderId="30" xfId="0" applyFont="1" applyFill="1" applyBorder="1" applyAlignment="1" applyProtection="1">
      <alignment horizontal="center"/>
    </xf>
    <xf numFmtId="0" fontId="14" fillId="7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/>
    <xf numFmtId="164" fontId="12" fillId="0" borderId="31" xfId="0" applyNumberFormat="1" applyFont="1" applyFill="1" applyBorder="1" applyAlignment="1" applyProtection="1">
      <alignment horizontal="left" vertical="center" shrinkToFit="1"/>
      <protection locked="0"/>
    </xf>
    <xf numFmtId="164" fontId="12" fillId="0" borderId="33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2" fillId="2" borderId="30" xfId="0" applyFont="1" applyFill="1" applyBorder="1" applyAlignment="1" applyProtection="1">
      <alignment horizontal="left" vertical="center"/>
      <protection hidden="1"/>
    </xf>
    <xf numFmtId="0" fontId="0" fillId="7" borderId="0" xfId="0" applyFill="1" applyProtection="1"/>
    <xf numFmtId="0" fontId="12" fillId="7" borderId="30" xfId="0" applyFont="1" applyFill="1" applyBorder="1" applyProtection="1"/>
    <xf numFmtId="0" fontId="17" fillId="7" borderId="0" xfId="0" applyFont="1" applyFill="1" applyBorder="1" applyAlignment="1" applyProtection="1"/>
    <xf numFmtId="0" fontId="16" fillId="7" borderId="0" xfId="0" applyFont="1" applyFill="1" applyBorder="1" applyAlignment="1" applyProtection="1">
      <alignment horizontal="center"/>
    </xf>
    <xf numFmtId="0" fontId="17" fillId="7" borderId="0" xfId="0" applyFont="1" applyFill="1" applyBorder="1" applyAlignment="1" applyProtection="1">
      <alignment horizontal="right"/>
    </xf>
    <xf numFmtId="0" fontId="0" fillId="7" borderId="0" xfId="0" applyFill="1" applyBorder="1" applyProtection="1"/>
    <xf numFmtId="0" fontId="12" fillId="7" borderId="0" xfId="0" applyFont="1" applyFill="1" applyBorder="1" applyProtection="1"/>
    <xf numFmtId="0" fontId="0" fillId="2" borderId="30" xfId="0" applyFill="1" applyBorder="1" applyProtection="1"/>
    <xf numFmtId="0" fontId="16" fillId="7" borderId="30" xfId="0" applyFont="1" applyFill="1" applyBorder="1" applyProtection="1"/>
    <xf numFmtId="0" fontId="16" fillId="7" borderId="0" xfId="0" applyFont="1" applyFill="1" applyBorder="1" applyAlignment="1" applyProtection="1">
      <alignment vertical="center"/>
    </xf>
    <xf numFmtId="0" fontId="0" fillId="0" borderId="0" xfId="0" applyBorder="1" applyAlignment="1" applyProtection="1"/>
    <xf numFmtId="0" fontId="16" fillId="7" borderId="0" xfId="0" applyFont="1" applyFill="1" applyBorder="1" applyProtection="1"/>
    <xf numFmtId="0" fontId="0" fillId="7" borderId="0" xfId="0" applyFill="1" applyBorder="1" applyAlignment="1" applyProtection="1"/>
    <xf numFmtId="0" fontId="16" fillId="7" borderId="0" xfId="0" applyFont="1" applyFill="1" applyBorder="1" applyAlignment="1" applyProtection="1">
      <alignment horizontal="right" vertical="center"/>
    </xf>
    <xf numFmtId="0" fontId="20" fillId="7" borderId="0" xfId="0" applyFont="1" applyFill="1" applyBorder="1" applyAlignment="1" applyProtection="1">
      <alignment horizontal="center" vertical="center"/>
    </xf>
    <xf numFmtId="0" fontId="20" fillId="7" borderId="2" xfId="0" applyFont="1" applyFill="1" applyBorder="1" applyAlignment="1" applyProtection="1">
      <alignment horizontal="center" vertical="center"/>
    </xf>
    <xf numFmtId="0" fontId="16" fillId="7" borderId="29" xfId="0" applyFont="1" applyFill="1" applyBorder="1" applyAlignment="1" applyProtection="1">
      <alignment horizontal="center"/>
      <protection locked="0"/>
    </xf>
    <xf numFmtId="0" fontId="22" fillId="7" borderId="0" xfId="0" applyFont="1" applyFill="1" applyBorder="1" applyAlignment="1" applyProtection="1">
      <alignment horizontal="center"/>
      <protection locked="0"/>
    </xf>
    <xf numFmtId="0" fontId="23" fillId="7" borderId="0" xfId="0" applyFont="1" applyFill="1" applyBorder="1" applyProtection="1">
      <protection locked="0"/>
    </xf>
    <xf numFmtId="0" fontId="21" fillId="2" borderId="30" xfId="0" applyFont="1" applyFill="1" applyBorder="1" applyProtection="1"/>
    <xf numFmtId="0" fontId="23" fillId="7" borderId="29" xfId="0" applyFont="1" applyFill="1" applyBorder="1" applyAlignment="1" applyProtection="1">
      <alignment vertical="center" wrapText="1"/>
      <protection locked="0"/>
    </xf>
    <xf numFmtId="0" fontId="12" fillId="7" borderId="0" xfId="0" applyFont="1" applyFill="1" applyBorder="1" applyAlignment="1" applyProtection="1">
      <alignment horizontal="center" vertical="center"/>
      <protection locked="0"/>
    </xf>
    <xf numFmtId="0" fontId="23" fillId="9" borderId="17" xfId="0" applyFont="1" applyFill="1" applyBorder="1" applyAlignment="1" applyProtection="1">
      <alignment horizontal="center" vertical="center"/>
      <protection locked="0"/>
    </xf>
    <xf numFmtId="0" fontId="22" fillId="7" borderId="0" xfId="0" applyFont="1" applyFill="1" applyBorder="1" applyAlignment="1" applyProtection="1">
      <alignment vertical="center"/>
    </xf>
    <xf numFmtId="0" fontId="23" fillId="7" borderId="35" xfId="0" applyFont="1" applyFill="1" applyBorder="1" applyAlignment="1" applyProtection="1">
      <alignment vertical="center" wrapText="1"/>
      <protection locked="0"/>
    </xf>
    <xf numFmtId="0" fontId="12" fillId="7" borderId="36" xfId="0" applyFont="1" applyFill="1" applyBorder="1" applyAlignment="1" applyProtection="1">
      <alignment horizontal="center" vertical="center"/>
      <protection locked="0"/>
    </xf>
    <xf numFmtId="0" fontId="23" fillId="9" borderId="10" xfId="0" applyFont="1" applyFill="1" applyBorder="1" applyAlignment="1" applyProtection="1">
      <alignment horizontal="center" vertical="center"/>
      <protection locked="0"/>
    </xf>
    <xf numFmtId="0" fontId="24" fillId="7" borderId="0" xfId="0" applyFont="1" applyFill="1"/>
    <xf numFmtId="0" fontId="25" fillId="10" borderId="9" xfId="0" applyFont="1" applyFill="1" applyBorder="1" applyAlignment="1" applyProtection="1">
      <alignment horizontal="center" vertical="center"/>
    </xf>
    <xf numFmtId="0" fontId="25" fillId="11" borderId="10" xfId="0" applyFont="1" applyFill="1" applyBorder="1" applyAlignment="1" applyProtection="1">
      <alignment horizontal="center" vertical="center" wrapText="1"/>
      <protection locked="0"/>
    </xf>
    <xf numFmtId="0" fontId="25" fillId="12" borderId="10" xfId="0" applyFont="1" applyFill="1" applyBorder="1" applyAlignment="1" applyProtection="1">
      <alignment horizontal="center" vertical="center"/>
      <protection locked="0"/>
    </xf>
    <xf numFmtId="0" fontId="26" fillId="0" borderId="37" xfId="0" applyFont="1" applyBorder="1" applyAlignment="1" applyProtection="1">
      <alignment horizontal="center" vertical="center" wrapText="1"/>
      <protection locked="0"/>
    </xf>
    <xf numFmtId="0" fontId="27" fillId="7" borderId="0" xfId="0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horizontal="center"/>
    </xf>
    <xf numFmtId="0" fontId="24" fillId="0" borderId="0" xfId="0" applyFont="1" applyBorder="1" applyProtection="1"/>
    <xf numFmtId="0" fontId="27" fillId="0" borderId="0" xfId="0" applyFont="1" applyBorder="1" applyAlignment="1" applyProtection="1">
      <alignment horizontal="center"/>
    </xf>
    <xf numFmtId="0" fontId="28" fillId="12" borderId="2" xfId="0" applyFont="1" applyFill="1" applyBorder="1" applyAlignment="1" applyProtection="1">
      <alignment horizontal="center" vertical="center" wrapText="1"/>
    </xf>
    <xf numFmtId="0" fontId="28" fillId="14" borderId="2" xfId="0" applyFont="1" applyFill="1" applyBorder="1" applyAlignment="1" applyProtection="1">
      <alignment horizontal="center" vertical="center" wrapText="1"/>
    </xf>
    <xf numFmtId="0" fontId="25" fillId="7" borderId="10" xfId="0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4" fillId="0" borderId="0" xfId="0" applyFont="1"/>
    <xf numFmtId="0" fontId="30" fillId="7" borderId="29" xfId="0" applyFont="1" applyFill="1" applyBorder="1" applyAlignment="1" applyProtection="1">
      <alignment horizontal="center" vertical="center"/>
    </xf>
    <xf numFmtId="0" fontId="30" fillId="7" borderId="0" xfId="0" applyFont="1" applyFill="1" applyBorder="1" applyAlignment="1" applyProtection="1">
      <alignment horizontal="center" vertical="center"/>
      <protection locked="0"/>
    </xf>
    <xf numFmtId="0" fontId="31" fillId="7" borderId="30" xfId="0" applyFont="1" applyFill="1" applyBorder="1" applyAlignment="1" applyProtection="1">
      <alignment horizontal="center" vertical="center"/>
      <protection locked="0"/>
    </xf>
    <xf numFmtId="0" fontId="32" fillId="7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34" fillId="7" borderId="0" xfId="0" applyNumberFormat="1" applyFont="1" applyFill="1" applyBorder="1" applyAlignment="1" applyProtection="1">
      <alignment horizontal="center" vertical="center"/>
    </xf>
    <xf numFmtId="0" fontId="34" fillId="7" borderId="0" xfId="0" applyFont="1" applyFill="1" applyBorder="1" applyAlignment="1" applyProtection="1">
      <alignment horizontal="center" vertical="center"/>
    </xf>
    <xf numFmtId="0" fontId="31" fillId="7" borderId="0" xfId="0" applyFont="1" applyFill="1" applyBorder="1" applyAlignment="1" applyProtection="1">
      <alignment horizontal="center" vertical="center"/>
      <protection locked="0"/>
    </xf>
    <xf numFmtId="0" fontId="14" fillId="7" borderId="0" xfId="0" applyFont="1" applyFill="1"/>
    <xf numFmtId="0" fontId="12" fillId="10" borderId="9" xfId="0" applyFont="1" applyFill="1" applyBorder="1" applyAlignment="1" applyProtection="1">
      <alignment horizontal="center" vertical="center"/>
    </xf>
    <xf numFmtId="0" fontId="36" fillId="11" borderId="10" xfId="0" applyFont="1" applyFill="1" applyBorder="1" applyAlignment="1" applyProtection="1">
      <alignment horizontal="center" vertical="center"/>
      <protection locked="0"/>
    </xf>
    <xf numFmtId="0" fontId="36" fillId="12" borderId="10" xfId="0" applyFont="1" applyFill="1" applyBorder="1" applyAlignment="1" applyProtection="1">
      <alignment horizontal="center" vertical="center"/>
      <protection locked="0"/>
    </xf>
    <xf numFmtId="0" fontId="37" fillId="0" borderId="37" xfId="0" applyFont="1" applyBorder="1" applyAlignment="1" applyProtection="1">
      <alignment horizontal="center" vertical="center"/>
      <protection locked="0"/>
    </xf>
    <xf numFmtId="0" fontId="38" fillId="7" borderId="0" xfId="0" applyFont="1" applyFill="1" applyBorder="1" applyAlignment="1" applyProtection="1">
      <alignment horizontal="center"/>
    </xf>
    <xf numFmtId="0" fontId="17" fillId="0" borderId="1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12" borderId="10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Protection="1"/>
    <xf numFmtId="0" fontId="14" fillId="7" borderId="0" xfId="0" applyFont="1" applyFill="1" applyBorder="1"/>
    <xf numFmtId="0" fontId="36" fillId="0" borderId="10" xfId="0" applyFont="1" applyBorder="1" applyAlignment="1" applyProtection="1">
      <alignment horizontal="center"/>
      <protection locked="0"/>
    </xf>
    <xf numFmtId="0" fontId="36" fillId="9" borderId="10" xfId="0" applyFont="1" applyFill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9" fillId="7" borderId="0" xfId="0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39" fillId="2" borderId="30" xfId="0" applyFont="1" applyFill="1" applyBorder="1" applyProtection="1"/>
    <xf numFmtId="0" fontId="14" fillId="2" borderId="0" xfId="0" applyFont="1" applyFill="1"/>
    <xf numFmtId="0" fontId="14" fillId="0" borderId="0" xfId="0" applyFont="1"/>
    <xf numFmtId="0" fontId="14" fillId="7" borderId="0" xfId="0" applyFont="1" applyFill="1" applyAlignment="1">
      <alignment vertical="center"/>
    </xf>
    <xf numFmtId="0" fontId="14" fillId="7" borderId="0" xfId="0" applyFont="1" applyFill="1" applyBorder="1" applyAlignment="1">
      <alignment vertical="center"/>
    </xf>
    <xf numFmtId="0" fontId="12" fillId="0" borderId="29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7" fillId="0" borderId="30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2" fillId="7" borderId="42" xfId="0" applyNumberFormat="1" applyFont="1" applyFill="1" applyBorder="1" applyAlignment="1" applyProtection="1">
      <alignment horizontal="center" vertical="center"/>
    </xf>
    <xf numFmtId="0" fontId="9" fillId="7" borderId="43" xfId="0" applyFont="1" applyFill="1" applyBorder="1" applyAlignment="1" applyProtection="1">
      <alignment horizontal="center" vertical="center"/>
    </xf>
    <xf numFmtId="0" fontId="12" fillId="7" borderId="42" xfId="0" applyFont="1" applyFill="1" applyBorder="1" applyAlignment="1" applyProtection="1">
      <alignment horizontal="center" vertical="center"/>
    </xf>
    <xf numFmtId="0" fontId="14" fillId="7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2" fillId="11" borderId="10" xfId="0" applyFont="1" applyFill="1" applyBorder="1" applyAlignment="1" applyProtection="1">
      <alignment horizontal="center" vertical="center"/>
      <protection locked="0"/>
    </xf>
    <xf numFmtId="0" fontId="12" fillId="12" borderId="10" xfId="0" applyFont="1" applyFill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9" fillId="8" borderId="38" xfId="0" applyFont="1" applyFill="1" applyBorder="1" applyAlignment="1" applyProtection="1">
      <alignment horizontal="center" vertical="center"/>
    </xf>
    <xf numFmtId="0" fontId="9" fillId="12" borderId="39" xfId="0" applyFont="1" applyFill="1" applyBorder="1" applyAlignment="1" applyProtection="1">
      <alignment horizontal="center" vertical="center"/>
    </xf>
    <xf numFmtId="0" fontId="9" fillId="13" borderId="44" xfId="0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/>
    </xf>
    <xf numFmtId="0" fontId="12" fillId="7" borderId="45" xfId="0" applyNumberFormat="1" applyFont="1" applyFill="1" applyBorder="1" applyAlignment="1" applyProtection="1">
      <alignment horizontal="center" vertical="center"/>
    </xf>
    <xf numFmtId="0" fontId="9" fillId="7" borderId="41" xfId="0" applyFont="1" applyFill="1" applyBorder="1" applyAlignment="1" applyProtection="1">
      <alignment horizontal="center" vertical="center"/>
    </xf>
    <xf numFmtId="0" fontId="12" fillId="0" borderId="45" xfId="0" applyFont="1" applyFill="1" applyBorder="1" applyAlignment="1" applyProtection="1">
      <alignment horizontal="center" vertical="center"/>
    </xf>
    <xf numFmtId="0" fontId="40" fillId="0" borderId="30" xfId="0" applyFont="1" applyFill="1" applyBorder="1" applyAlignment="1" applyProtection="1">
      <alignment horizontal="center" vertical="center"/>
      <protection locked="0"/>
    </xf>
    <xf numFmtId="0" fontId="38" fillId="7" borderId="0" xfId="0" applyFont="1" applyFill="1" applyBorder="1" applyProtection="1"/>
    <xf numFmtId="0" fontId="41" fillId="0" borderId="0" xfId="0" applyFont="1" applyFill="1" applyBorder="1" applyProtection="1"/>
    <xf numFmtId="0" fontId="38" fillId="0" borderId="0" xfId="0" applyFont="1" applyFill="1" applyBorder="1" applyProtection="1"/>
    <xf numFmtId="0" fontId="42" fillId="7" borderId="42" xfId="0" applyNumberFormat="1" applyFont="1" applyFill="1" applyBorder="1" applyAlignment="1" applyProtection="1">
      <alignment horizontal="center" vertical="center"/>
    </xf>
    <xf numFmtId="0" fontId="42" fillId="0" borderId="42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38" fillId="0" borderId="0" xfId="0" applyFont="1" applyBorder="1" applyProtection="1"/>
    <xf numFmtId="0" fontId="42" fillId="0" borderId="2" xfId="0" applyNumberFormat="1" applyFont="1" applyFill="1" applyBorder="1" applyAlignment="1" applyProtection="1">
      <alignment horizontal="center" vertical="center"/>
      <protection hidden="1"/>
    </xf>
    <xf numFmtId="0" fontId="38" fillId="8" borderId="38" xfId="0" applyFont="1" applyFill="1" applyBorder="1" applyAlignment="1" applyProtection="1">
      <alignment horizontal="center" vertical="center"/>
      <protection hidden="1"/>
    </xf>
    <xf numFmtId="0" fontId="38" fillId="12" borderId="39" xfId="0" applyFont="1" applyFill="1" applyBorder="1" applyAlignment="1" applyProtection="1">
      <alignment horizontal="center" vertical="center"/>
      <protection hidden="1"/>
    </xf>
    <xf numFmtId="0" fontId="38" fillId="13" borderId="44" xfId="0" applyFont="1" applyFill="1" applyBorder="1" applyAlignment="1" applyProtection="1">
      <alignment horizontal="center" vertical="center"/>
      <protection hidden="1"/>
    </xf>
    <xf numFmtId="0" fontId="39" fillId="0" borderId="0" xfId="0" applyFont="1" applyBorder="1" applyProtection="1">
      <protection hidden="1"/>
    </xf>
    <xf numFmtId="0" fontId="39" fillId="2" borderId="30" xfId="0" applyFont="1" applyFill="1" applyBorder="1" applyProtection="1">
      <protection hidden="1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42" fillId="7" borderId="46" xfId="0" applyNumberFormat="1" applyFont="1" applyFill="1" applyBorder="1" applyAlignment="1" applyProtection="1">
      <alignment horizontal="center" vertical="center"/>
      <protection hidden="1"/>
    </xf>
    <xf numFmtId="0" fontId="38" fillId="7" borderId="39" xfId="0" applyFont="1" applyFill="1" applyBorder="1" applyAlignment="1" applyProtection="1">
      <alignment horizontal="center" vertical="center"/>
      <protection hidden="1"/>
    </xf>
    <xf numFmtId="0" fontId="42" fillId="0" borderId="46" xfId="0" applyFont="1" applyFill="1" applyBorder="1" applyAlignment="1" applyProtection="1">
      <alignment horizontal="center" vertical="center"/>
      <protection hidden="1"/>
    </xf>
    <xf numFmtId="0" fontId="39" fillId="7" borderId="0" xfId="0" applyFont="1" applyFill="1" applyBorder="1" applyProtection="1">
      <protection hidden="1"/>
    </xf>
    <xf numFmtId="0" fontId="42" fillId="0" borderId="2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horizontal="center"/>
    </xf>
    <xf numFmtId="0" fontId="42" fillId="12" borderId="2" xfId="0" applyNumberFormat="1" applyFont="1" applyFill="1" applyBorder="1" applyAlignment="1" applyProtection="1">
      <alignment horizontal="center" vertical="center"/>
      <protection hidden="1"/>
    </xf>
    <xf numFmtId="0" fontId="12" fillId="14" borderId="2" xfId="1" applyNumberFormat="1" applyFont="1" applyFill="1" applyBorder="1" applyAlignment="1" applyProtection="1">
      <alignment horizontal="center" vertical="center"/>
      <protection hidden="1"/>
    </xf>
    <xf numFmtId="0" fontId="30" fillId="7" borderId="29" xfId="0" applyFont="1" applyFill="1" applyBorder="1" applyProtection="1"/>
    <xf numFmtId="0" fontId="30" fillId="7" borderId="0" xfId="0" applyFont="1" applyFill="1" applyBorder="1" applyProtection="1"/>
    <xf numFmtId="0" fontId="15" fillId="7" borderId="30" xfId="0" applyFont="1" applyFill="1" applyBorder="1" applyProtection="1"/>
    <xf numFmtId="0" fontId="0" fillId="0" borderId="0" xfId="0" applyBorder="1" applyProtection="1"/>
    <xf numFmtId="0" fontId="35" fillId="0" borderId="0" xfId="0" applyFont="1" applyBorder="1" applyAlignment="1" applyProtection="1">
      <alignment horizontal="center" vertical="center"/>
    </xf>
    <xf numFmtId="0" fontId="34" fillId="7" borderId="0" xfId="0" applyNumberFormat="1" applyFont="1" applyFill="1" applyBorder="1" applyAlignment="1" applyProtection="1">
      <alignment horizontal="center" vertical="center"/>
      <protection hidden="1"/>
    </xf>
    <xf numFmtId="0" fontId="0" fillId="7" borderId="0" xfId="0" applyFill="1" applyBorder="1" applyAlignment="1" applyProtection="1">
      <alignment horizontal="center" vertical="center"/>
      <protection hidden="1"/>
    </xf>
    <xf numFmtId="0" fontId="34" fillId="7" borderId="0" xfId="0" applyFont="1" applyFill="1" applyBorder="1" applyAlignment="1" applyProtection="1">
      <alignment horizontal="center" vertical="center"/>
      <protection hidden="1"/>
    </xf>
    <xf numFmtId="0" fontId="35" fillId="7" borderId="0" xfId="0" applyFont="1" applyFill="1" applyBorder="1" applyProtection="1">
      <protection hidden="1"/>
    </xf>
    <xf numFmtId="0" fontId="15" fillId="7" borderId="0" xfId="0" applyFont="1" applyFill="1" applyBorder="1" applyProtection="1"/>
    <xf numFmtId="0" fontId="35" fillId="2" borderId="30" xfId="0" applyFont="1" applyFill="1" applyBorder="1" applyProtection="1">
      <protection hidden="1"/>
    </xf>
    <xf numFmtId="0" fontId="0" fillId="7" borderId="29" xfId="0" applyFill="1" applyBorder="1" applyProtection="1"/>
    <xf numFmtId="0" fontId="15" fillId="0" borderId="30" xfId="0" applyFont="1" applyBorder="1" applyAlignment="1" applyProtection="1">
      <alignment horizontal="right" vertical="center"/>
    </xf>
    <xf numFmtId="0" fontId="34" fillId="0" borderId="0" xfId="0" applyFont="1" applyBorder="1" applyAlignment="1" applyProtection="1">
      <alignment horizontal="center" vertical="center"/>
    </xf>
    <xf numFmtId="0" fontId="42" fillId="13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 applyBorder="1" applyProtection="1">
      <protection hidden="1"/>
    </xf>
    <xf numFmtId="0" fontId="15" fillId="0" borderId="0" xfId="0" applyFont="1" applyBorder="1" applyAlignment="1" applyProtection="1">
      <alignment horizontal="right" vertical="center"/>
    </xf>
    <xf numFmtId="0" fontId="43" fillId="0" borderId="0" xfId="0" applyFont="1" applyBorder="1" applyAlignment="1" applyProtection="1">
      <alignment horizontal="center"/>
      <protection hidden="1"/>
    </xf>
    <xf numFmtId="0" fontId="44" fillId="0" borderId="0" xfId="0" applyFont="1" applyBorder="1" applyAlignment="1" applyProtection="1">
      <alignment horizontal="center"/>
      <protection hidden="1"/>
    </xf>
    <xf numFmtId="0" fontId="35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Border="1" applyProtection="1">
      <protection hidden="1"/>
    </xf>
    <xf numFmtId="0" fontId="0" fillId="7" borderId="27" xfId="0" applyFill="1" applyBorder="1" applyProtection="1"/>
    <xf numFmtId="0" fontId="0" fillId="7" borderId="1" xfId="0" applyFill="1" applyBorder="1" applyProtection="1"/>
    <xf numFmtId="0" fontId="0" fillId="7" borderId="28" xfId="0" applyFill="1" applyBorder="1" applyProtection="1"/>
    <xf numFmtId="0" fontId="35" fillId="7" borderId="1" xfId="0" applyFont="1" applyFill="1" applyBorder="1" applyAlignment="1" applyProtection="1">
      <alignment horizontal="center" vertical="center"/>
    </xf>
    <xf numFmtId="166" fontId="0" fillId="7" borderId="0" xfId="0" applyNumberFormat="1" applyFill="1" applyAlignment="1" applyProtection="1">
      <alignment wrapText="1"/>
    </xf>
    <xf numFmtId="166" fontId="34" fillId="7" borderId="0" xfId="0" applyNumberFormat="1" applyFont="1" applyFill="1" applyBorder="1" applyAlignment="1" applyProtection="1">
      <alignment horizontal="center" vertical="center" wrapText="1"/>
    </xf>
    <xf numFmtId="166" fontId="0" fillId="7" borderId="0" xfId="0" applyNumberFormat="1" applyFill="1" applyBorder="1" applyAlignment="1" applyProtection="1">
      <alignment wrapText="1"/>
    </xf>
    <xf numFmtId="166" fontId="32" fillId="7" borderId="0" xfId="0" applyNumberFormat="1" applyFont="1" applyFill="1" applyBorder="1" applyAlignment="1" applyProtection="1">
      <alignment horizontal="center" wrapText="1"/>
    </xf>
    <xf numFmtId="0" fontId="23" fillId="9" borderId="19" xfId="0" applyFont="1" applyFill="1" applyBorder="1" applyAlignment="1" applyProtection="1">
      <alignment horizontal="center" vertical="center"/>
      <protection locked="0"/>
    </xf>
    <xf numFmtId="0" fontId="12" fillId="0" borderId="47" xfId="0" applyFont="1" applyFill="1" applyBorder="1" applyAlignment="1" applyProtection="1">
      <alignment horizontal="center" vertical="center"/>
      <protection hidden="1"/>
    </xf>
    <xf numFmtId="0" fontId="12" fillId="0" borderId="37" xfId="0" applyFont="1" applyFill="1" applyBorder="1" applyAlignment="1" applyProtection="1">
      <alignment horizontal="center" vertical="center"/>
      <protection hidden="1"/>
    </xf>
    <xf numFmtId="0" fontId="12" fillId="0" borderId="4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/>
    <xf numFmtId="0" fontId="2" fillId="0" borderId="0" xfId="0" applyFont="1"/>
    <xf numFmtId="164" fontId="16" fillId="7" borderId="25" xfId="0" applyNumberFormat="1" applyFont="1" applyFill="1" applyBorder="1" applyAlignment="1" applyProtection="1">
      <alignment horizontal="left" vertical="center"/>
    </xf>
    <xf numFmtId="0" fontId="16" fillId="7" borderId="25" xfId="0" applyFont="1" applyFill="1" applyBorder="1" applyAlignment="1" applyProtection="1">
      <alignment horizontal="right" vertical="center"/>
    </xf>
    <xf numFmtId="18" fontId="16" fillId="7" borderId="25" xfId="0" applyNumberFormat="1" applyFont="1" applyFill="1" applyBorder="1" applyAlignment="1" applyProtection="1">
      <alignment horizontal="left" vertical="center"/>
    </xf>
    <xf numFmtId="0" fontId="16" fillId="7" borderId="26" xfId="0" applyFont="1" applyFill="1" applyBorder="1" applyProtection="1"/>
    <xf numFmtId="165" fontId="16" fillId="7" borderId="25" xfId="0" applyNumberFormat="1" applyFont="1" applyFill="1" applyBorder="1" applyAlignment="1" applyProtection="1">
      <alignment horizontal="left" vertical="center"/>
    </xf>
    <xf numFmtId="0" fontId="16" fillId="7" borderId="25" xfId="0" applyFont="1" applyFill="1" applyBorder="1" applyProtection="1"/>
    <xf numFmtId="0" fontId="2" fillId="7" borderId="25" xfId="0" applyFont="1" applyFill="1" applyBorder="1"/>
    <xf numFmtId="0" fontId="2" fillId="7" borderId="0" xfId="0" applyFont="1" applyFill="1" applyBorder="1"/>
    <xf numFmtId="0" fontId="2" fillId="7" borderId="0" xfId="0" applyFont="1" applyFill="1" applyProtection="1"/>
    <xf numFmtId="0" fontId="2" fillId="7" borderId="0" xfId="0" applyFont="1" applyFill="1" applyBorder="1" applyProtection="1"/>
    <xf numFmtId="0" fontId="2" fillId="2" borderId="30" xfId="0" applyFont="1" applyFill="1" applyBorder="1" applyProtection="1"/>
    <xf numFmtId="0" fontId="2" fillId="0" borderId="0" xfId="0" applyFont="1" applyBorder="1" applyAlignment="1" applyProtection="1"/>
    <xf numFmtId="0" fontId="2" fillId="7" borderId="0" xfId="0" applyFont="1" applyFill="1" applyBorder="1" applyAlignment="1" applyProtection="1"/>
    <xf numFmtId="0" fontId="20" fillId="7" borderId="0" xfId="0" applyFont="1" applyFill="1" applyBorder="1" applyProtection="1"/>
    <xf numFmtId="0" fontId="20" fillId="2" borderId="30" xfId="0" applyFont="1" applyFill="1" applyBorder="1" applyProtection="1"/>
    <xf numFmtId="0" fontId="2" fillId="7" borderId="34" xfId="0" applyFont="1" applyFill="1" applyBorder="1" applyProtection="1"/>
    <xf numFmtId="0" fontId="46" fillId="7" borderId="0" xfId="0" applyFont="1" applyFill="1"/>
    <xf numFmtId="0" fontId="47" fillId="7" borderId="0" xfId="0" applyFont="1" applyFill="1" applyBorder="1" applyAlignment="1" applyProtection="1">
      <alignment horizontal="center"/>
    </xf>
    <xf numFmtId="0" fontId="46" fillId="0" borderId="0" xfId="0" applyFont="1" applyBorder="1" applyProtection="1"/>
    <xf numFmtId="0" fontId="47" fillId="0" borderId="0" xfId="0" applyFont="1" applyBorder="1" applyAlignment="1" applyProtection="1">
      <alignment horizontal="center"/>
    </xf>
    <xf numFmtId="0" fontId="47" fillId="8" borderId="38" xfId="0" applyFont="1" applyFill="1" applyBorder="1" applyAlignment="1" applyProtection="1">
      <alignment horizontal="center" vertical="center"/>
    </xf>
    <xf numFmtId="0" fontId="47" fillId="12" borderId="39" xfId="0" applyFont="1" applyFill="1" applyBorder="1" applyAlignment="1" applyProtection="1">
      <alignment horizontal="center" vertical="center"/>
    </xf>
    <xf numFmtId="0" fontId="47" fillId="13" borderId="39" xfId="0" applyFont="1" applyFill="1" applyBorder="1" applyAlignment="1" applyProtection="1">
      <alignment horizontal="center" vertical="center"/>
    </xf>
    <xf numFmtId="0" fontId="48" fillId="7" borderId="0" xfId="0" applyFont="1" applyFill="1" applyBorder="1" applyProtection="1"/>
    <xf numFmtId="0" fontId="46" fillId="7" borderId="0" xfId="0" applyFont="1" applyFill="1" applyBorder="1"/>
    <xf numFmtId="0" fontId="48" fillId="2" borderId="30" xfId="0" applyFont="1" applyFill="1" applyBorder="1" applyProtection="1"/>
    <xf numFmtId="0" fontId="46" fillId="2" borderId="0" xfId="0" applyFont="1" applyFill="1"/>
    <xf numFmtId="0" fontId="46" fillId="0" borderId="0" xfId="0" applyFont="1"/>
    <xf numFmtId="0" fontId="31" fillId="7" borderId="0" xfId="0" applyFont="1" applyFill="1" applyBorder="1" applyAlignment="1" applyProtection="1">
      <alignment horizontal="center"/>
    </xf>
    <xf numFmtId="0" fontId="34" fillId="0" borderId="0" xfId="0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/>
    </xf>
    <xf numFmtId="0" fontId="31" fillId="7" borderId="40" xfId="0" applyFont="1" applyFill="1" applyBorder="1" applyAlignment="1" applyProtection="1">
      <alignment horizontal="center" vertical="center"/>
    </xf>
    <xf numFmtId="0" fontId="31" fillId="7" borderId="41" xfId="0" applyFont="1" applyFill="1" applyBorder="1" applyAlignment="1" applyProtection="1">
      <alignment horizontal="center" vertical="center"/>
    </xf>
    <xf numFmtId="0" fontId="49" fillId="7" borderId="0" xfId="0" applyFont="1" applyFill="1" applyBorder="1" applyProtection="1"/>
    <xf numFmtId="0" fontId="49" fillId="2" borderId="30" xfId="0" applyFont="1" applyFill="1" applyBorder="1" applyProtection="1"/>
    <xf numFmtId="0" fontId="36" fillId="7" borderId="0" xfId="0" applyFont="1" applyFill="1"/>
    <xf numFmtId="0" fontId="40" fillId="7" borderId="0" xfId="0" applyFont="1" applyFill="1" applyBorder="1" applyProtection="1"/>
    <xf numFmtId="0" fontId="42" fillId="0" borderId="0" xfId="0" applyFont="1" applyFill="1" applyBorder="1" applyProtection="1"/>
    <xf numFmtId="0" fontId="40" fillId="0" borderId="0" xfId="0" applyFont="1" applyFill="1" applyBorder="1" applyProtection="1"/>
    <xf numFmtId="0" fontId="40" fillId="7" borderId="43" xfId="0" applyFont="1" applyFill="1" applyBorder="1" applyAlignment="1" applyProtection="1">
      <alignment horizontal="center" vertical="center"/>
    </xf>
    <xf numFmtId="0" fontId="50" fillId="7" borderId="0" xfId="0" applyFont="1" applyFill="1" applyBorder="1" applyProtection="1"/>
    <xf numFmtId="0" fontId="36" fillId="7" borderId="0" xfId="0" applyFont="1" applyFill="1" applyBorder="1"/>
    <xf numFmtId="0" fontId="50" fillId="2" borderId="30" xfId="0" applyFont="1" applyFill="1" applyBorder="1" applyProtection="1"/>
    <xf numFmtId="0" fontId="36" fillId="2" borderId="0" xfId="0" applyFont="1" applyFill="1"/>
    <xf numFmtId="0" fontId="36" fillId="0" borderId="0" xfId="0" applyFont="1"/>
    <xf numFmtId="0" fontId="40" fillId="0" borderId="0" xfId="0" applyFont="1" applyBorder="1" applyProtection="1"/>
    <xf numFmtId="0" fontId="40" fillId="8" borderId="38" xfId="0" applyFont="1" applyFill="1" applyBorder="1" applyAlignment="1" applyProtection="1">
      <alignment horizontal="center" vertical="center"/>
      <protection hidden="1"/>
    </xf>
    <xf numFmtId="0" fontId="40" fillId="12" borderId="39" xfId="0" applyFont="1" applyFill="1" applyBorder="1" applyAlignment="1" applyProtection="1">
      <alignment horizontal="center" vertical="center"/>
      <protection hidden="1"/>
    </xf>
    <xf numFmtId="0" fontId="40" fillId="13" borderId="44" xfId="0" applyFont="1" applyFill="1" applyBorder="1" applyAlignment="1" applyProtection="1">
      <alignment horizontal="center" vertical="center"/>
      <protection hidden="1"/>
    </xf>
    <xf numFmtId="0" fontId="50" fillId="0" borderId="0" xfId="0" applyFont="1" applyBorder="1" applyProtection="1">
      <protection hidden="1"/>
    </xf>
    <xf numFmtId="0" fontId="50" fillId="2" borderId="30" xfId="0" applyFont="1" applyFill="1" applyBorder="1" applyProtection="1">
      <protection hidden="1"/>
    </xf>
    <xf numFmtId="0" fontId="40" fillId="7" borderId="39" xfId="0" applyFont="1" applyFill="1" applyBorder="1" applyAlignment="1" applyProtection="1">
      <alignment horizontal="center" vertical="center"/>
      <protection hidden="1"/>
    </xf>
    <xf numFmtId="0" fontId="50" fillId="7" borderId="0" xfId="0" applyFont="1" applyFill="1" applyBorder="1" applyProtection="1">
      <protection hidden="1"/>
    </xf>
    <xf numFmtId="0" fontId="40" fillId="7" borderId="0" xfId="0" applyFont="1" applyFill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2" fillId="7" borderId="0" xfId="0" applyFont="1" applyFill="1" applyBorder="1" applyAlignment="1" applyProtection="1">
      <alignment horizontal="center" vertical="center"/>
      <protection hidden="1"/>
    </xf>
    <xf numFmtId="0" fontId="49" fillId="7" borderId="0" xfId="0" applyFont="1" applyFill="1" applyBorder="1" applyProtection="1">
      <protection hidden="1"/>
    </xf>
    <xf numFmtId="0" fontId="49" fillId="2" borderId="30" xfId="0" applyFont="1" applyFill="1" applyBorder="1" applyProtection="1">
      <protection hidden="1"/>
    </xf>
    <xf numFmtId="0" fontId="2" fillId="7" borderId="29" xfId="0" applyFont="1" applyFill="1" applyBorder="1" applyProtection="1"/>
    <xf numFmtId="0" fontId="36" fillId="0" borderId="0" xfId="0" applyFont="1" applyBorder="1" applyProtection="1">
      <protection hidden="1"/>
    </xf>
    <xf numFmtId="0" fontId="49" fillId="7" borderId="0" xfId="0" applyFont="1" applyFill="1" applyBorder="1" applyAlignment="1" applyProtection="1">
      <alignment horizontal="center" vertical="center"/>
    </xf>
    <xf numFmtId="0" fontId="36" fillId="7" borderId="0" xfId="0" applyFont="1" applyFill="1" applyBorder="1" applyProtection="1">
      <protection hidden="1"/>
    </xf>
    <xf numFmtId="0" fontId="2" fillId="7" borderId="27" xfId="0" applyFont="1" applyFill="1" applyBorder="1" applyProtection="1"/>
    <xf numFmtId="0" fontId="2" fillId="7" borderId="1" xfId="0" applyFont="1" applyFill="1" applyBorder="1" applyProtection="1"/>
    <xf numFmtId="0" fontId="2" fillId="7" borderId="28" xfId="0" applyFont="1" applyFill="1" applyBorder="1" applyProtection="1"/>
    <xf numFmtId="0" fontId="49" fillId="7" borderId="1" xfId="0" applyFont="1" applyFill="1" applyBorder="1" applyAlignment="1" applyProtection="1">
      <alignment horizontal="center" vertical="center"/>
    </xf>
    <xf numFmtId="0" fontId="49" fillId="7" borderId="1" xfId="0" applyFont="1" applyFill="1" applyBorder="1" applyProtection="1"/>
    <xf numFmtId="0" fontId="2" fillId="7" borderId="1" xfId="0" applyFont="1" applyFill="1" applyBorder="1"/>
    <xf numFmtId="0" fontId="49" fillId="2" borderId="28" xfId="0" applyFont="1" applyFill="1" applyBorder="1" applyProtection="1"/>
    <xf numFmtId="166" fontId="2" fillId="7" borderId="0" xfId="0" applyNumberFormat="1" applyFont="1" applyFill="1" applyAlignment="1" applyProtection="1">
      <alignment wrapText="1"/>
    </xf>
    <xf numFmtId="166" fontId="2" fillId="7" borderId="0" xfId="0" applyNumberFormat="1" applyFont="1" applyFill="1" applyBorder="1" applyAlignment="1" applyProtection="1">
      <alignment wrapText="1"/>
    </xf>
    <xf numFmtId="166" fontId="31" fillId="7" borderId="0" xfId="0" applyNumberFormat="1" applyFont="1" applyFill="1" applyBorder="1" applyAlignment="1" applyProtection="1">
      <alignment horizontal="center" wrapText="1"/>
    </xf>
    <xf numFmtId="166" fontId="31" fillId="7" borderId="0" xfId="0" applyNumberFormat="1" applyFont="1" applyFill="1" applyBorder="1" applyAlignment="1" applyProtection="1">
      <alignment horizontal="center" vertical="center" wrapText="1"/>
    </xf>
    <xf numFmtId="166" fontId="49" fillId="7" borderId="0" xfId="0" applyNumberFormat="1" applyFont="1" applyFill="1" applyBorder="1" applyAlignment="1" applyProtection="1">
      <alignment wrapText="1"/>
    </xf>
    <xf numFmtId="166" fontId="49" fillId="2" borderId="0" xfId="0" applyNumberFormat="1" applyFont="1" applyFill="1" applyBorder="1" applyAlignment="1" applyProtection="1">
      <alignment wrapText="1"/>
    </xf>
    <xf numFmtId="0" fontId="14" fillId="7" borderId="32" xfId="0" applyFont="1" applyFill="1" applyBorder="1" applyProtection="1">
      <protection hidden="1"/>
    </xf>
    <xf numFmtId="0" fontId="16" fillId="2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11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7" borderId="0" xfId="0" applyFill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16" borderId="1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17" borderId="10" xfId="0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/>
    </xf>
    <xf numFmtId="0" fontId="52" fillId="0" borderId="37" xfId="0" applyFont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39" fillId="2" borderId="0" xfId="0" applyFont="1" applyFill="1" applyBorder="1" applyProtection="1">
      <protection hidden="1"/>
    </xf>
    <xf numFmtId="0" fontId="35" fillId="2" borderId="0" xfId="0" applyFont="1" applyFill="1" applyBorder="1" applyProtection="1">
      <protection hidden="1"/>
    </xf>
    <xf numFmtId="0" fontId="17" fillId="7" borderId="29" xfId="0" applyFont="1" applyFill="1" applyBorder="1" applyAlignment="1" applyProtection="1"/>
    <xf numFmtId="0" fontId="16" fillId="7" borderId="29" xfId="0" applyFont="1" applyFill="1" applyBorder="1" applyAlignment="1" applyProtection="1">
      <alignment vertical="center"/>
    </xf>
    <xf numFmtId="0" fontId="16" fillId="7" borderId="29" xfId="0" applyFont="1" applyFill="1" applyBorder="1" applyAlignment="1" applyProtection="1">
      <alignment horizontal="center"/>
    </xf>
    <xf numFmtId="0" fontId="16" fillId="7" borderId="29" xfId="0" applyFont="1" applyFill="1" applyBorder="1" applyProtection="1"/>
    <xf numFmtId="0" fontId="42" fillId="7" borderId="50" xfId="0" applyNumberFormat="1" applyFont="1" applyFill="1" applyBorder="1" applyAlignment="1" applyProtection="1">
      <alignment horizontal="center" vertical="center"/>
      <protection hidden="1"/>
    </xf>
    <xf numFmtId="0" fontId="34" fillId="7" borderId="29" xfId="0" applyNumberFormat="1" applyFont="1" applyFill="1" applyBorder="1" applyAlignment="1" applyProtection="1">
      <alignment horizontal="center" vertical="center"/>
      <protection hidden="1"/>
    </xf>
    <xf numFmtId="0" fontId="39" fillId="7" borderId="29" xfId="0" applyFont="1" applyFill="1" applyBorder="1" applyProtection="1">
      <protection hidden="1"/>
    </xf>
    <xf numFmtId="0" fontId="14" fillId="0" borderId="29" xfId="0" applyFont="1" applyFill="1" applyBorder="1" applyAlignment="1" applyProtection="1">
      <alignment horizontal="left"/>
      <protection locked="0"/>
    </xf>
    <xf numFmtId="0" fontId="9" fillId="7" borderId="29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42" fillId="2" borderId="29" xfId="0" applyNumberFormat="1" applyFont="1" applyFill="1" applyBorder="1" applyAlignment="1" applyProtection="1">
      <alignment horizontal="center" vertical="center"/>
      <protection hidden="1"/>
    </xf>
    <xf numFmtId="0" fontId="12" fillId="2" borderId="29" xfId="1" applyNumberFormat="1" applyFont="1" applyFill="1" applyBorder="1" applyAlignment="1" applyProtection="1">
      <alignment horizontal="center" vertical="center"/>
      <protection hidden="1"/>
    </xf>
    <xf numFmtId="0" fontId="39" fillId="7" borderId="0" xfId="0" applyFont="1" applyFill="1" applyBorder="1" applyAlignment="1" applyProtection="1">
      <alignment horizontal="center" vertical="center"/>
      <protection hidden="1"/>
    </xf>
    <xf numFmtId="0" fontId="39" fillId="2" borderId="0" xfId="0" applyFont="1" applyFill="1" applyBorder="1" applyAlignment="1" applyProtection="1">
      <alignment horizontal="center" vertical="center"/>
      <protection hidden="1"/>
    </xf>
    <xf numFmtId="0" fontId="52" fillId="21" borderId="2" xfId="1" applyNumberFormat="1" applyFont="1" applyFill="1" applyBorder="1" applyAlignment="1" applyProtection="1">
      <alignment horizontal="center" vertical="center"/>
      <protection hidden="1"/>
    </xf>
    <xf numFmtId="0" fontId="52" fillId="21" borderId="2" xfId="1" applyNumberFormat="1" applyFont="1" applyFill="1" applyBorder="1" applyAlignment="1" applyProtection="1">
      <alignment horizontal="center"/>
      <protection hidden="1"/>
    </xf>
    <xf numFmtId="0" fontId="8" fillId="0" borderId="51" xfId="0" applyNumberFormat="1" applyFont="1" applyFill="1" applyBorder="1" applyAlignment="1" applyProtection="1">
      <alignment horizontal="center"/>
    </xf>
    <xf numFmtId="0" fontId="8" fillId="0" borderId="34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52" xfId="0" applyNumberFormat="1" applyFont="1" applyFill="1" applyBorder="1" applyAlignment="1" applyProtection="1">
      <alignment horizontal="center" wrapText="1"/>
    </xf>
    <xf numFmtId="0" fontId="8" fillId="0" borderId="53" xfId="0" applyNumberFormat="1" applyFont="1" applyFill="1" applyBorder="1" applyAlignment="1" applyProtection="1">
      <alignment horizontal="center" wrapText="1"/>
    </xf>
    <xf numFmtId="0" fontId="12" fillId="7" borderId="0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 vertical="center"/>
    </xf>
    <xf numFmtId="0" fontId="52" fillId="20" borderId="33" xfId="0" applyFont="1" applyFill="1" applyBorder="1" applyAlignment="1" applyProtection="1">
      <alignment horizontal="center" vertical="center"/>
      <protection hidden="1"/>
    </xf>
    <xf numFmtId="0" fontId="54" fillId="7" borderId="32" xfId="0" applyFont="1" applyFill="1" applyBorder="1" applyProtection="1">
      <protection hidden="1"/>
    </xf>
    <xf numFmtId="164" fontId="1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6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165" fontId="16" fillId="7" borderId="24" xfId="0" applyNumberFormat="1" applyFont="1" applyFill="1" applyBorder="1" applyAlignment="1" applyProtection="1">
      <alignment horizontal="left" vertical="center"/>
    </xf>
    <xf numFmtId="0" fontId="2" fillId="7" borderId="29" xfId="0" applyFont="1" applyFill="1" applyBorder="1" applyAlignment="1" applyProtection="1"/>
    <xf numFmtId="0" fontId="16" fillId="7" borderId="30" xfId="0" applyFont="1" applyFill="1" applyBorder="1" applyAlignment="1" applyProtection="1">
      <alignment horizontal="right" vertical="center"/>
    </xf>
    <xf numFmtId="0" fontId="2" fillId="7" borderId="30" xfId="0" applyFont="1" applyFill="1" applyBorder="1" applyProtection="1"/>
    <xf numFmtId="0" fontId="47" fillId="7" borderId="29" xfId="0" applyFont="1" applyFill="1" applyBorder="1" applyAlignment="1" applyProtection="1">
      <alignment horizontal="center"/>
    </xf>
    <xf numFmtId="0" fontId="31" fillId="7" borderId="29" xfId="0" applyFont="1" applyFill="1" applyBorder="1" applyAlignment="1" applyProtection="1">
      <alignment horizontal="center"/>
    </xf>
    <xf numFmtId="0" fontId="40" fillId="7" borderId="29" xfId="0" applyFont="1" applyFill="1" applyBorder="1" applyProtection="1"/>
    <xf numFmtId="0" fontId="40" fillId="7" borderId="29" xfId="0" applyFont="1" applyFill="1" applyBorder="1" applyAlignment="1" applyProtection="1">
      <alignment horizontal="center"/>
    </xf>
    <xf numFmtId="0" fontId="2" fillId="0" borderId="29" xfId="0" applyFont="1" applyBorder="1" applyProtection="1"/>
    <xf numFmtId="0" fontId="20" fillId="7" borderId="30" xfId="0" applyFont="1" applyFill="1" applyBorder="1" applyProtection="1"/>
    <xf numFmtId="164" fontId="12" fillId="2" borderId="30" xfId="0" applyNumberFormat="1" applyFont="1" applyFill="1" applyBorder="1" applyAlignment="1" applyProtection="1">
      <alignment horizontal="left" vertical="center" shrinkToFit="1"/>
      <protection locked="0"/>
    </xf>
    <xf numFmtId="0" fontId="44" fillId="2" borderId="0" xfId="0" applyFont="1" applyFill="1" applyBorder="1" applyAlignment="1" applyProtection="1">
      <alignment horizontal="center"/>
      <protection hidden="1"/>
    </xf>
    <xf numFmtId="0" fontId="12" fillId="25" borderId="2" xfId="1" applyNumberFormat="1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Fill="1" applyBorder="1" applyProtection="1">
      <protection hidden="1"/>
    </xf>
    <xf numFmtId="164" fontId="12" fillId="0" borderId="27" xfId="0" applyNumberFormat="1" applyFont="1" applyFill="1" applyBorder="1" applyAlignment="1" applyProtection="1">
      <alignment horizontal="left" vertical="center" shrinkToFit="1"/>
      <protection hidden="1"/>
    </xf>
    <xf numFmtId="164" fontId="12" fillId="0" borderId="28" xfId="0" applyNumberFormat="1" applyFont="1" applyFill="1" applyBorder="1" applyAlignment="1" applyProtection="1">
      <alignment horizontal="left" vertical="center" shrinkToFit="1"/>
      <protection hidden="1"/>
    </xf>
    <xf numFmtId="0" fontId="14" fillId="0" borderId="0" xfId="0" applyFont="1" applyFill="1" applyBorder="1" applyAlignment="1" applyProtection="1">
      <alignment horizontal="left"/>
      <protection hidden="1"/>
    </xf>
    <xf numFmtId="0" fontId="16" fillId="7" borderId="0" xfId="0" applyFont="1" applyFill="1" applyBorder="1" applyAlignment="1" applyProtection="1">
      <alignment horizontal="center"/>
      <protection hidden="1"/>
    </xf>
    <xf numFmtId="0" fontId="17" fillId="7" borderId="0" xfId="0" applyFont="1" applyFill="1" applyBorder="1" applyAlignment="1" applyProtection="1">
      <alignment horizontal="right"/>
      <protection hidden="1"/>
    </xf>
    <xf numFmtId="0" fontId="2" fillId="7" borderId="0" xfId="0" applyFont="1" applyFill="1" applyBorder="1" applyProtection="1">
      <protection hidden="1"/>
    </xf>
    <xf numFmtId="0" fontId="12" fillId="7" borderId="0" xfId="0" applyFont="1" applyFill="1" applyBorder="1" applyProtection="1">
      <protection hidden="1"/>
    </xf>
    <xf numFmtId="0" fontId="17" fillId="7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16" fillId="7" borderId="0" xfId="0" applyFont="1" applyFill="1" applyBorder="1" applyProtection="1">
      <protection hidden="1"/>
    </xf>
    <xf numFmtId="0" fontId="16" fillId="7" borderId="0" xfId="0" applyFont="1" applyFill="1" applyBorder="1" applyAlignment="1" applyProtection="1">
      <alignment vertical="center"/>
      <protection hidden="1"/>
    </xf>
    <xf numFmtId="1" fontId="19" fillId="8" borderId="2" xfId="0" applyNumberFormat="1" applyFont="1" applyFill="1" applyBorder="1" applyAlignment="1" applyProtection="1">
      <alignment horizontal="center" vertical="center"/>
      <protection hidden="1"/>
    </xf>
    <xf numFmtId="0" fontId="20" fillId="7" borderId="0" xfId="0" applyFont="1" applyFill="1" applyBorder="1" applyAlignment="1" applyProtection="1">
      <alignment horizontal="center" vertical="center"/>
      <protection hidden="1"/>
    </xf>
    <xf numFmtId="0" fontId="20" fillId="7" borderId="0" xfId="0" applyFont="1" applyFill="1" applyBorder="1" applyProtection="1">
      <protection hidden="1"/>
    </xf>
    <xf numFmtId="0" fontId="20" fillId="7" borderId="2" xfId="0" applyFont="1" applyFill="1" applyBorder="1" applyAlignment="1" applyProtection="1">
      <alignment horizontal="center" vertical="center"/>
      <protection hidden="1"/>
    </xf>
    <xf numFmtId="0" fontId="16" fillId="7" borderId="29" xfId="0" applyFont="1" applyFill="1" applyBorder="1" applyAlignment="1" applyProtection="1">
      <alignment horizontal="center"/>
      <protection hidden="1"/>
    </xf>
    <xf numFmtId="0" fontId="22" fillId="7" borderId="0" xfId="0" applyFont="1" applyFill="1" applyBorder="1" applyAlignment="1" applyProtection="1">
      <alignment horizontal="center"/>
      <protection hidden="1"/>
    </xf>
    <xf numFmtId="0" fontId="23" fillId="7" borderId="0" xfId="0" applyFont="1" applyFill="1" applyBorder="1" applyProtection="1">
      <protection hidden="1"/>
    </xf>
    <xf numFmtId="0" fontId="16" fillId="7" borderId="0" xfId="0" applyFont="1" applyFill="1" applyBorder="1" applyAlignment="1" applyProtection="1">
      <alignment horizontal="right" vertical="center"/>
      <protection hidden="1"/>
    </xf>
    <xf numFmtId="0" fontId="2" fillId="7" borderId="0" xfId="0" applyFont="1" applyFill="1" applyBorder="1" applyAlignment="1" applyProtection="1"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/>
    <xf numFmtId="0" fontId="2" fillId="0" borderId="0" xfId="0" applyFont="1" applyProtection="1"/>
    <xf numFmtId="0" fontId="10" fillId="7" borderId="24" xfId="0" applyFont="1" applyFill="1" applyBorder="1" applyAlignment="1" applyProtection="1">
      <alignment horizontal="left"/>
    </xf>
    <xf numFmtId="0" fontId="2" fillId="7" borderId="25" xfId="0" applyFont="1" applyFill="1" applyBorder="1" applyProtection="1"/>
    <xf numFmtId="0" fontId="36" fillId="7" borderId="0" xfId="0" applyFont="1" applyFill="1" applyBorder="1" applyAlignment="1" applyProtection="1">
      <alignment horizontal="left"/>
    </xf>
    <xf numFmtId="0" fontId="36" fillId="0" borderId="0" xfId="0" applyFont="1" applyBorder="1" applyAlignment="1" applyProtection="1">
      <alignment horizontal="left"/>
    </xf>
    <xf numFmtId="0" fontId="0" fillId="0" borderId="0" xfId="0" applyFill="1" applyBorder="1" applyProtection="1"/>
    <xf numFmtId="164" fontId="12" fillId="0" borderId="31" xfId="0" applyNumberFormat="1" applyFont="1" applyFill="1" applyBorder="1" applyAlignment="1" applyProtection="1">
      <alignment horizontal="left" vertical="center" shrinkToFit="1"/>
    </xf>
    <xf numFmtId="164" fontId="12" fillId="0" borderId="33" xfId="0" applyNumberFormat="1" applyFont="1" applyFill="1" applyBorder="1" applyAlignment="1" applyProtection="1">
      <alignment horizontal="left" vertical="center" shrinkToFit="1"/>
    </xf>
    <xf numFmtId="0" fontId="14" fillId="0" borderId="0" xfId="0" applyFont="1" applyFill="1" applyBorder="1" applyAlignment="1" applyProtection="1">
      <alignment horizontal="left"/>
    </xf>
    <xf numFmtId="1" fontId="19" fillId="8" borderId="2" xfId="0" applyNumberFormat="1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/>
    </xf>
    <xf numFmtId="0" fontId="23" fillId="7" borderId="0" xfId="0" applyFont="1" applyFill="1" applyBorder="1" applyProtection="1"/>
    <xf numFmtId="0" fontId="23" fillId="7" borderId="29" xfId="0" applyFont="1" applyFill="1" applyBorder="1" applyAlignment="1" applyProtection="1">
      <alignment vertical="center" wrapText="1"/>
    </xf>
    <xf numFmtId="0" fontId="12" fillId="7" borderId="0" xfId="0" applyFont="1" applyFill="1" applyBorder="1" applyAlignment="1" applyProtection="1">
      <alignment horizontal="center" vertical="center"/>
    </xf>
    <xf numFmtId="0" fontId="23" fillId="9" borderId="17" xfId="0" applyFont="1" applyFill="1" applyBorder="1" applyAlignment="1" applyProtection="1">
      <alignment horizontal="center" vertical="center"/>
    </xf>
    <xf numFmtId="0" fontId="23" fillId="7" borderId="35" xfId="0" applyFont="1" applyFill="1" applyBorder="1" applyAlignment="1" applyProtection="1">
      <alignment vertical="center" wrapText="1"/>
    </xf>
    <xf numFmtId="0" fontId="12" fillId="7" borderId="36" xfId="0" applyFont="1" applyFill="1" applyBorder="1" applyAlignment="1" applyProtection="1">
      <alignment horizontal="center" vertical="center"/>
    </xf>
    <xf numFmtId="0" fontId="23" fillId="9" borderId="10" xfId="0" applyFont="1" applyFill="1" applyBorder="1" applyAlignment="1" applyProtection="1">
      <alignment horizontal="center" vertical="center"/>
    </xf>
    <xf numFmtId="0" fontId="46" fillId="7" borderId="0" xfId="0" applyFont="1" applyFill="1" applyProtection="1"/>
    <xf numFmtId="0" fontId="25" fillId="11" borderId="10" xfId="0" applyFont="1" applyFill="1" applyBorder="1" applyAlignment="1" applyProtection="1">
      <alignment horizontal="center" vertical="center" wrapText="1"/>
    </xf>
    <xf numFmtId="0" fontId="25" fillId="12" borderId="10" xfId="0" applyFont="1" applyFill="1" applyBorder="1" applyAlignment="1" applyProtection="1">
      <alignment horizontal="center" vertical="center"/>
    </xf>
    <xf numFmtId="0" fontId="26" fillId="0" borderId="37" xfId="0" applyFont="1" applyBorder="1" applyAlignment="1" applyProtection="1">
      <alignment horizontal="center" vertical="center" wrapText="1"/>
    </xf>
    <xf numFmtId="0" fontId="46" fillId="7" borderId="0" xfId="0" applyFont="1" applyFill="1" applyBorder="1" applyProtection="1"/>
    <xf numFmtId="0" fontId="25" fillId="7" borderId="10" xfId="0" applyFont="1" applyFill="1" applyBorder="1" applyAlignment="1" applyProtection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</xf>
    <xf numFmtId="0" fontId="46" fillId="2" borderId="0" xfId="0" applyFont="1" applyFill="1" applyProtection="1"/>
    <xf numFmtId="0" fontId="46" fillId="0" borderId="0" xfId="0" applyFont="1" applyProtection="1"/>
    <xf numFmtId="0" fontId="30" fillId="7" borderId="0" xfId="0" applyFont="1" applyFill="1" applyBorder="1" applyAlignment="1" applyProtection="1">
      <alignment horizontal="center" vertical="center"/>
    </xf>
    <xf numFmtId="0" fontId="31" fillId="7" borderId="30" xfId="0" applyFont="1" applyFill="1" applyBorder="1" applyAlignment="1" applyProtection="1">
      <alignment horizontal="center" vertical="center"/>
    </xf>
    <xf numFmtId="0" fontId="31" fillId="7" borderId="0" xfId="0" applyFont="1" applyFill="1" applyBorder="1" applyAlignment="1" applyProtection="1">
      <alignment horizontal="center" vertical="center"/>
    </xf>
    <xf numFmtId="0" fontId="14" fillId="7" borderId="0" xfId="0" applyFont="1" applyFill="1" applyProtection="1"/>
    <xf numFmtId="0" fontId="36" fillId="12" borderId="10" xfId="0" applyFont="1" applyFill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/>
    </xf>
    <xf numFmtId="0" fontId="36" fillId="9" borderId="10" xfId="0" applyFont="1" applyFill="1" applyBorder="1" applyAlignment="1" applyProtection="1">
      <alignment horizontal="center"/>
    </xf>
    <xf numFmtId="0" fontId="12" fillId="0" borderId="10" xfId="0" applyFont="1" applyBorder="1" applyAlignment="1" applyProtection="1">
      <alignment horizontal="center" vertical="center"/>
    </xf>
    <xf numFmtId="0" fontId="14" fillId="2" borderId="0" xfId="0" applyFont="1" applyFill="1" applyProtection="1"/>
    <xf numFmtId="0" fontId="14" fillId="0" borderId="0" xfId="0" applyFont="1" applyProtection="1"/>
    <xf numFmtId="0" fontId="14" fillId="7" borderId="0" xfId="0" applyFont="1" applyFill="1" applyAlignment="1" applyProtection="1">
      <alignment vertical="center"/>
    </xf>
    <xf numFmtId="0" fontId="14" fillId="7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11" borderId="10" xfId="0" applyFont="1" applyFill="1" applyBorder="1" applyAlignment="1" applyProtection="1">
      <alignment horizontal="center" vertical="center"/>
    </xf>
    <xf numFmtId="0" fontId="12" fillId="12" borderId="10" xfId="0" applyFont="1" applyFill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vertical="center"/>
    </xf>
    <xf numFmtId="0" fontId="36" fillId="7" borderId="0" xfId="0" applyFont="1" applyFill="1" applyProtection="1"/>
    <xf numFmtId="0" fontId="40" fillId="0" borderId="30" xfId="0" applyFont="1" applyFill="1" applyBorder="1" applyAlignment="1" applyProtection="1">
      <alignment horizontal="center" vertical="center"/>
    </xf>
    <xf numFmtId="0" fontId="36" fillId="7" borderId="0" xfId="0" applyFont="1" applyFill="1" applyBorder="1" applyProtection="1"/>
    <xf numFmtId="0" fontId="40" fillId="0" borderId="0" xfId="0" applyFont="1" applyFill="1" applyBorder="1" applyAlignment="1" applyProtection="1">
      <alignment horizontal="center" vertical="center"/>
    </xf>
    <xf numFmtId="0" fontId="36" fillId="2" borderId="0" xfId="0" applyFont="1" applyFill="1" applyProtection="1"/>
    <xf numFmtId="0" fontId="36" fillId="0" borderId="0" xfId="0" applyFont="1" applyProtection="1"/>
    <xf numFmtId="0" fontId="12" fillId="0" borderId="30" xfId="0" applyFont="1" applyFill="1" applyBorder="1" applyAlignment="1" applyProtection="1">
      <alignment horizontal="center" vertical="center"/>
    </xf>
    <xf numFmtId="0" fontId="9" fillId="8" borderId="19" xfId="0" applyFont="1" applyFill="1" applyBorder="1" applyAlignment="1" applyProtection="1">
      <alignment horizontal="center" vertical="center"/>
    </xf>
    <xf numFmtId="0" fontId="12" fillId="8" borderId="4" xfId="0" applyNumberFormat="1" applyFont="1" applyFill="1" applyBorder="1" applyAlignment="1" applyProtection="1">
      <alignment horizontal="center" vertical="center"/>
      <protection locked="0"/>
    </xf>
    <xf numFmtId="0" fontId="12" fillId="8" borderId="7" xfId="0" applyNumberFormat="1" applyFont="1" applyFill="1" applyBorder="1" applyAlignment="1" applyProtection="1">
      <alignment horizontal="center" vertical="center"/>
      <protection locked="0"/>
    </xf>
    <xf numFmtId="0" fontId="12" fillId="8" borderId="11" xfId="0" applyNumberFormat="1" applyFont="1" applyFill="1" applyBorder="1" applyAlignment="1" applyProtection="1">
      <alignment horizontal="center" vertical="center"/>
      <protection locked="0"/>
    </xf>
    <xf numFmtId="0" fontId="12" fillId="15" borderId="4" xfId="0" applyNumberFormat="1" applyFont="1" applyFill="1" applyBorder="1" applyAlignment="1" applyProtection="1">
      <alignment horizontal="center" vertical="center"/>
      <protection locked="0"/>
    </xf>
    <xf numFmtId="0" fontId="10" fillId="7" borderId="24" xfId="0" applyFont="1" applyFill="1" applyBorder="1" applyAlignment="1" applyProtection="1">
      <alignment horizontal="left"/>
      <protection hidden="1"/>
    </xf>
    <xf numFmtId="164" fontId="16" fillId="7" borderId="25" xfId="0" applyNumberFormat="1" applyFont="1" applyFill="1" applyBorder="1" applyAlignment="1" applyProtection="1">
      <alignment horizontal="left" vertical="center"/>
      <protection hidden="1"/>
    </xf>
    <xf numFmtId="0" fontId="16" fillId="7" borderId="25" xfId="0" applyFont="1" applyFill="1" applyBorder="1" applyAlignment="1" applyProtection="1">
      <alignment horizontal="right" vertical="center"/>
      <protection hidden="1"/>
    </xf>
    <xf numFmtId="18" fontId="16" fillId="7" borderId="25" xfId="0" applyNumberFormat="1" applyFont="1" applyFill="1" applyBorder="1" applyAlignment="1" applyProtection="1">
      <alignment horizontal="left" vertical="center"/>
      <protection hidden="1"/>
    </xf>
    <xf numFmtId="0" fontId="16" fillId="7" borderId="26" xfId="0" applyFont="1" applyFill="1" applyBorder="1" applyProtection="1">
      <protection hidden="1"/>
    </xf>
    <xf numFmtId="165" fontId="16" fillId="7" borderId="24" xfId="0" applyNumberFormat="1" applyFont="1" applyFill="1" applyBorder="1" applyAlignment="1" applyProtection="1">
      <alignment horizontal="left" vertical="center"/>
      <protection hidden="1"/>
    </xf>
    <xf numFmtId="0" fontId="16" fillId="7" borderId="25" xfId="0" applyFont="1" applyFill="1" applyBorder="1" applyProtection="1">
      <protection hidden="1"/>
    </xf>
    <xf numFmtId="0" fontId="12" fillId="7" borderId="25" xfId="0" applyFont="1" applyFill="1" applyBorder="1" applyAlignment="1" applyProtection="1">
      <alignment horizontal="left"/>
      <protection hidden="1"/>
    </xf>
    <xf numFmtId="0" fontId="13" fillId="7" borderId="25" xfId="0" applyFont="1" applyFill="1" applyBorder="1" applyAlignment="1" applyProtection="1">
      <alignment horizontal="center" vertical="center"/>
      <protection hidden="1"/>
    </xf>
    <xf numFmtId="0" fontId="2" fillId="7" borderId="25" xfId="0" applyFont="1" applyFill="1" applyBorder="1" applyProtection="1">
      <protection hidden="1"/>
    </xf>
    <xf numFmtId="165" fontId="16" fillId="7" borderId="25" xfId="0" applyNumberFormat="1" applyFont="1" applyFill="1" applyBorder="1" applyAlignment="1" applyProtection="1">
      <alignment horizontal="left" vertical="center"/>
      <protection hidden="1"/>
    </xf>
    <xf numFmtId="0" fontId="12" fillId="7" borderId="29" xfId="0" applyFont="1" applyFill="1" applyBorder="1" applyAlignment="1" applyProtection="1">
      <alignment horizontal="left"/>
      <protection hidden="1"/>
    </xf>
    <xf numFmtId="0" fontId="12" fillId="7" borderId="0" xfId="0" applyFont="1" applyFill="1" applyBorder="1" applyAlignment="1" applyProtection="1">
      <alignment horizontal="left"/>
      <protection hidden="1"/>
    </xf>
    <xf numFmtId="0" fontId="16" fillId="7" borderId="30" xfId="0" applyFont="1" applyFill="1" applyBorder="1" applyProtection="1">
      <protection hidden="1"/>
    </xf>
    <xf numFmtId="0" fontId="16" fillId="7" borderId="29" xfId="0" applyFont="1" applyFill="1" applyBorder="1" applyProtection="1">
      <protection hidden="1"/>
    </xf>
    <xf numFmtId="0" fontId="12" fillId="7" borderId="0" xfId="0" applyFont="1" applyFill="1" applyBorder="1" applyAlignment="1" applyProtection="1">
      <alignment horizontal="center"/>
      <protection hidden="1"/>
    </xf>
    <xf numFmtId="0" fontId="36" fillId="7" borderId="29" xfId="0" applyFont="1" applyFill="1" applyBorder="1" applyAlignment="1" applyProtection="1">
      <alignment horizontal="left"/>
      <protection hidden="1"/>
    </xf>
    <xf numFmtId="0" fontId="36" fillId="7" borderId="0" xfId="0" applyFont="1" applyFill="1" applyBorder="1" applyAlignment="1" applyProtection="1">
      <alignment horizontal="left"/>
      <protection hidden="1"/>
    </xf>
    <xf numFmtId="0" fontId="36" fillId="0" borderId="0" xfId="0" applyFont="1" applyBorder="1" applyAlignment="1" applyProtection="1">
      <alignment horizontal="left"/>
      <protection hidden="1"/>
    </xf>
    <xf numFmtId="164" fontId="12" fillId="0" borderId="31" xfId="0" applyNumberFormat="1" applyFont="1" applyFill="1" applyBorder="1" applyAlignment="1" applyProtection="1">
      <alignment horizontal="left" vertical="center" shrinkToFit="1"/>
      <protection hidden="1"/>
    </xf>
    <xf numFmtId="164" fontId="12" fillId="0" borderId="33" xfId="0" applyNumberFormat="1" applyFont="1" applyFill="1" applyBorder="1" applyAlignment="1" applyProtection="1">
      <alignment horizontal="left" vertical="center" shrinkToFit="1"/>
      <protection hidden="1"/>
    </xf>
    <xf numFmtId="164" fontId="12" fillId="0" borderId="0" xfId="0" applyNumberFormat="1" applyFont="1" applyFill="1" applyBorder="1" applyAlignment="1" applyProtection="1">
      <alignment horizontal="left" vertical="center" shrinkToFit="1"/>
      <protection hidden="1"/>
    </xf>
    <xf numFmtId="164" fontId="12" fillId="0" borderId="30" xfId="0" applyNumberFormat="1" applyFont="1" applyFill="1" applyBorder="1" applyAlignment="1" applyProtection="1">
      <alignment horizontal="left" vertical="center" shrinkToFit="1"/>
      <protection hidden="1"/>
    </xf>
    <xf numFmtId="0" fontId="12" fillId="7" borderId="30" xfId="0" applyFont="1" applyFill="1" applyBorder="1" applyProtection="1">
      <protection hidden="1"/>
    </xf>
    <xf numFmtId="0" fontId="17" fillId="7" borderId="29" xfId="0" applyFont="1" applyFill="1" applyBorder="1" applyAlignment="1" applyProtection="1">
      <protection hidden="1"/>
    </xf>
    <xf numFmtId="0" fontId="16" fillId="7" borderId="29" xfId="0" applyFont="1" applyFill="1" applyBorder="1" applyAlignment="1" applyProtection="1">
      <alignment vertical="center"/>
      <protection hidden="1"/>
    </xf>
    <xf numFmtId="0" fontId="2" fillId="7" borderId="29" xfId="0" applyFont="1" applyFill="1" applyBorder="1" applyAlignment="1" applyProtection="1">
      <protection hidden="1"/>
    </xf>
    <xf numFmtId="0" fontId="16" fillId="7" borderId="30" xfId="0" applyFont="1" applyFill="1" applyBorder="1" applyAlignment="1" applyProtection="1">
      <alignment horizontal="right" vertical="center"/>
      <protection hidden="1"/>
    </xf>
    <xf numFmtId="0" fontId="23" fillId="7" borderId="29" xfId="0" applyFont="1" applyFill="1" applyBorder="1" applyAlignment="1" applyProtection="1">
      <alignment vertical="center" wrapText="1"/>
      <protection hidden="1"/>
    </xf>
    <xf numFmtId="0" fontId="12" fillId="7" borderId="0" xfId="0" applyFont="1" applyFill="1" applyBorder="1" applyAlignment="1" applyProtection="1">
      <alignment horizontal="center" vertical="center"/>
      <protection hidden="1"/>
    </xf>
    <xf numFmtId="0" fontId="23" fillId="9" borderId="17" xfId="0" applyFont="1" applyFill="1" applyBorder="1" applyAlignment="1" applyProtection="1">
      <alignment horizontal="center" vertical="center"/>
      <protection hidden="1"/>
    </xf>
    <xf numFmtId="0" fontId="22" fillId="7" borderId="0" xfId="0" applyFont="1" applyFill="1" applyBorder="1" applyAlignment="1" applyProtection="1">
      <alignment vertical="center"/>
      <protection hidden="1"/>
    </xf>
    <xf numFmtId="0" fontId="2" fillId="2" borderId="30" xfId="0" applyFont="1" applyFill="1" applyBorder="1" applyProtection="1">
      <protection hidden="1"/>
    </xf>
    <xf numFmtId="0" fontId="2" fillId="7" borderId="29" xfId="0" applyFont="1" applyFill="1" applyBorder="1" applyProtection="1">
      <protection hidden="1"/>
    </xf>
    <xf numFmtId="0" fontId="2" fillId="7" borderId="34" xfId="0" applyFont="1" applyFill="1" applyBorder="1" applyProtection="1">
      <protection hidden="1"/>
    </xf>
    <xf numFmtId="0" fontId="23" fillId="7" borderId="35" xfId="0" applyFont="1" applyFill="1" applyBorder="1" applyAlignment="1" applyProtection="1">
      <alignment vertical="center" wrapText="1"/>
      <protection hidden="1"/>
    </xf>
    <xf numFmtId="0" fontId="12" fillId="7" borderId="36" xfId="0" applyFont="1" applyFill="1" applyBorder="1" applyAlignment="1" applyProtection="1">
      <alignment horizontal="center" vertical="center"/>
      <protection hidden="1"/>
    </xf>
    <xf numFmtId="0" fontId="23" fillId="9" borderId="10" xfId="0" applyFont="1" applyFill="1" applyBorder="1" applyAlignment="1" applyProtection="1">
      <alignment horizontal="center" vertical="center"/>
      <protection hidden="1"/>
    </xf>
    <xf numFmtId="0" fontId="2" fillId="7" borderId="30" xfId="0" applyFont="1" applyFill="1" applyBorder="1" applyProtection="1">
      <protection hidden="1"/>
    </xf>
    <xf numFmtId="0" fontId="25" fillId="10" borderId="9" xfId="0" applyFont="1" applyFill="1" applyBorder="1" applyAlignment="1" applyProtection="1">
      <alignment horizontal="center" vertical="center"/>
      <protection hidden="1"/>
    </xf>
    <xf numFmtId="0" fontId="25" fillId="11" borderId="10" xfId="0" applyFont="1" applyFill="1" applyBorder="1" applyAlignment="1" applyProtection="1">
      <alignment horizontal="center" vertical="center" wrapText="1"/>
      <protection hidden="1"/>
    </xf>
    <xf numFmtId="0" fontId="25" fillId="12" borderId="10" xfId="0" applyFont="1" applyFill="1" applyBorder="1" applyAlignment="1" applyProtection="1">
      <alignment horizontal="center" vertical="center"/>
      <protection hidden="1"/>
    </xf>
    <xf numFmtId="0" fontId="26" fillId="0" borderId="37" xfId="0" applyFont="1" applyBorder="1" applyAlignment="1" applyProtection="1">
      <alignment horizontal="center" vertical="center" wrapText="1"/>
      <protection hidden="1"/>
    </xf>
    <xf numFmtId="0" fontId="47" fillId="7" borderId="29" xfId="0" applyFont="1" applyFill="1" applyBorder="1" applyAlignment="1" applyProtection="1">
      <alignment horizontal="center"/>
      <protection hidden="1"/>
    </xf>
    <xf numFmtId="0" fontId="28" fillId="0" borderId="2" xfId="0" applyFont="1" applyBorder="1" applyAlignment="1" applyProtection="1">
      <alignment horizontal="center"/>
      <protection hidden="1"/>
    </xf>
    <xf numFmtId="0" fontId="28" fillId="0" borderId="0" xfId="0" applyFont="1" applyBorder="1" applyAlignment="1" applyProtection="1">
      <alignment horizontal="center"/>
      <protection hidden="1"/>
    </xf>
    <xf numFmtId="0" fontId="46" fillId="0" borderId="0" xfId="0" applyFont="1" applyBorder="1" applyProtection="1">
      <protection hidden="1"/>
    </xf>
    <xf numFmtId="0" fontId="47" fillId="0" borderId="0" xfId="0" applyFont="1" applyBorder="1" applyAlignment="1" applyProtection="1">
      <alignment horizontal="center"/>
      <protection hidden="1"/>
    </xf>
    <xf numFmtId="0" fontId="28" fillId="12" borderId="2" xfId="0" applyFont="1" applyFill="1" applyBorder="1" applyAlignment="1" applyProtection="1">
      <alignment horizontal="center" vertical="center" wrapText="1"/>
      <protection hidden="1"/>
    </xf>
    <xf numFmtId="0" fontId="47" fillId="8" borderId="38" xfId="0" applyFont="1" applyFill="1" applyBorder="1" applyAlignment="1" applyProtection="1">
      <alignment horizontal="center" vertical="center"/>
      <protection hidden="1"/>
    </xf>
    <xf numFmtId="0" fontId="47" fillId="12" borderId="39" xfId="0" applyFont="1" applyFill="1" applyBorder="1" applyAlignment="1" applyProtection="1">
      <alignment horizontal="center" vertical="center"/>
      <protection hidden="1"/>
    </xf>
    <xf numFmtId="0" fontId="47" fillId="13" borderId="39" xfId="0" applyFont="1" applyFill="1" applyBorder="1" applyAlignment="1" applyProtection="1">
      <alignment horizontal="center" vertical="center"/>
      <protection hidden="1"/>
    </xf>
    <xf numFmtId="0" fontId="28" fillId="14" borderId="2" xfId="0" applyFont="1" applyFill="1" applyBorder="1" applyAlignment="1" applyProtection="1">
      <alignment horizontal="center" vertical="center" wrapText="1"/>
      <protection hidden="1"/>
    </xf>
    <xf numFmtId="0" fontId="48" fillId="7" borderId="0" xfId="0" applyFont="1" applyFill="1" applyBorder="1" applyProtection="1">
      <protection hidden="1"/>
    </xf>
    <xf numFmtId="0" fontId="46" fillId="7" borderId="0" xfId="0" applyFont="1" applyFill="1" applyBorder="1" applyProtection="1">
      <protection hidden="1"/>
    </xf>
    <xf numFmtId="0" fontId="25" fillId="7" borderId="10" xfId="0" applyFont="1" applyFill="1" applyBorder="1" applyAlignment="1" applyProtection="1">
      <alignment horizontal="center" vertical="center" wrapText="1"/>
      <protection hidden="1"/>
    </xf>
    <xf numFmtId="0" fontId="26" fillId="0" borderId="10" xfId="0" applyFont="1" applyBorder="1" applyAlignment="1" applyProtection="1">
      <alignment horizontal="center" vertical="center" wrapText="1"/>
      <protection hidden="1"/>
    </xf>
    <xf numFmtId="0" fontId="47" fillId="7" borderId="0" xfId="0" applyFont="1" applyFill="1" applyBorder="1" applyAlignment="1" applyProtection="1">
      <alignment horizontal="center"/>
      <protection hidden="1"/>
    </xf>
    <xf numFmtId="0" fontId="26" fillId="0" borderId="0" xfId="0" applyFont="1" applyBorder="1" applyAlignment="1" applyProtection="1">
      <alignment horizontal="center" vertical="center" wrapText="1"/>
      <protection hidden="1"/>
    </xf>
    <xf numFmtId="0" fontId="28" fillId="25" borderId="2" xfId="0" applyFont="1" applyFill="1" applyBorder="1" applyAlignment="1" applyProtection="1">
      <alignment horizontal="center" vertical="center" wrapText="1"/>
      <protection hidden="1"/>
    </xf>
    <xf numFmtId="0" fontId="30" fillId="7" borderId="29" xfId="0" applyFont="1" applyFill="1" applyBorder="1" applyAlignment="1" applyProtection="1">
      <alignment horizontal="center" vertical="center"/>
      <protection hidden="1"/>
    </xf>
    <xf numFmtId="0" fontId="30" fillId="7" borderId="0" xfId="0" applyFont="1" applyFill="1" applyBorder="1" applyAlignment="1" applyProtection="1">
      <alignment horizontal="center" vertical="center"/>
      <protection hidden="1"/>
    </xf>
    <xf numFmtId="0" fontId="31" fillId="7" borderId="30" xfId="0" applyFont="1" applyFill="1" applyBorder="1" applyAlignment="1" applyProtection="1">
      <alignment horizontal="center" vertical="center"/>
      <protection hidden="1"/>
    </xf>
    <xf numFmtId="0" fontId="31" fillId="7" borderId="29" xfId="0" applyFont="1" applyFill="1" applyBorder="1" applyAlignment="1" applyProtection="1">
      <alignment horizontal="center"/>
      <protection hidden="1"/>
    </xf>
    <xf numFmtId="0" fontId="34" fillId="0" borderId="0" xfId="0" applyFont="1" applyFill="1" applyBorder="1" applyAlignment="1" applyProtection="1">
      <alignment horizontal="center"/>
      <protection hidden="1"/>
    </xf>
    <xf numFmtId="0" fontId="31" fillId="0" borderId="0" xfId="0" applyFont="1" applyFill="1" applyBorder="1" applyAlignment="1" applyProtection="1">
      <alignment horizontal="center"/>
      <protection hidden="1"/>
    </xf>
    <xf numFmtId="0" fontId="31" fillId="7" borderId="40" xfId="0" applyFont="1" applyFill="1" applyBorder="1" applyAlignment="1" applyProtection="1">
      <alignment horizontal="center" vertical="center"/>
      <protection hidden="1"/>
    </xf>
    <xf numFmtId="0" fontId="31" fillId="7" borderId="41" xfId="0" applyFont="1" applyFill="1" applyBorder="1" applyAlignment="1" applyProtection="1">
      <alignment horizontal="center" vertical="center"/>
      <protection hidden="1"/>
    </xf>
    <xf numFmtId="0" fontId="31" fillId="7" borderId="0" xfId="0" applyFont="1" applyFill="1" applyBorder="1" applyAlignment="1" applyProtection="1">
      <alignment horizontal="center" vertical="center"/>
      <protection hidden="1"/>
    </xf>
    <xf numFmtId="0" fontId="31" fillId="7" borderId="0" xfId="0" applyFont="1" applyFill="1" applyBorder="1" applyAlignment="1" applyProtection="1">
      <alignment horizontal="center"/>
      <protection hidden="1"/>
    </xf>
    <xf numFmtId="0" fontId="12" fillId="10" borderId="9" xfId="0" applyFont="1" applyFill="1" applyBorder="1" applyAlignment="1" applyProtection="1">
      <alignment horizontal="center" vertical="center"/>
      <protection hidden="1"/>
    </xf>
    <xf numFmtId="0" fontId="36" fillId="12" borderId="10" xfId="0" applyFont="1" applyFill="1" applyBorder="1" applyAlignment="1" applyProtection="1">
      <alignment horizontal="center" vertical="center"/>
      <protection hidden="1"/>
    </xf>
    <xf numFmtId="0" fontId="38" fillId="7" borderId="29" xfId="0" applyFont="1" applyFill="1" applyBorder="1" applyAlignment="1" applyProtection="1">
      <alignment horizontal="center"/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12" borderId="10" xfId="0" applyFont="1" applyFill="1" applyBorder="1" applyAlignment="1" applyProtection="1">
      <alignment horizontal="center" vertical="center"/>
      <protection hidden="1"/>
    </xf>
    <xf numFmtId="0" fontId="9" fillId="13" borderId="10" xfId="0" applyFont="1" applyFill="1" applyBorder="1" applyAlignment="1" applyProtection="1">
      <alignment horizontal="center" vertical="center"/>
      <protection hidden="1"/>
    </xf>
    <xf numFmtId="0" fontId="36" fillId="0" borderId="10" xfId="0" applyFont="1" applyBorder="1" applyAlignment="1" applyProtection="1">
      <alignment horizontal="center"/>
      <protection hidden="1"/>
    </xf>
    <xf numFmtId="0" fontId="36" fillId="9" borderId="10" xfId="0" applyFont="1" applyFill="1" applyBorder="1" applyAlignment="1" applyProtection="1">
      <alignment horizontal="center"/>
      <protection hidden="1"/>
    </xf>
    <xf numFmtId="0" fontId="12" fillId="0" borderId="10" xfId="0" applyFont="1" applyBorder="1" applyAlignment="1" applyProtection="1">
      <alignment horizontal="center" vertical="center"/>
      <protection hidden="1"/>
    </xf>
    <xf numFmtId="0" fontId="9" fillId="7" borderId="0" xfId="0" applyFont="1" applyFill="1" applyBorder="1" applyAlignment="1" applyProtection="1">
      <alignment horizontal="center"/>
      <protection hidden="1"/>
    </xf>
    <xf numFmtId="0" fontId="12" fillId="0" borderId="10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22" borderId="4" xfId="0" applyFont="1" applyFill="1" applyBorder="1" applyAlignment="1" applyProtection="1">
      <alignment horizontal="center" vertical="center"/>
      <protection hidden="1"/>
    </xf>
    <xf numFmtId="0" fontId="12" fillId="22" borderId="7" xfId="0" applyFont="1" applyFill="1" applyBorder="1" applyAlignment="1" applyProtection="1">
      <alignment horizontal="center" vertical="center"/>
      <protection hidden="1"/>
    </xf>
    <xf numFmtId="0" fontId="12" fillId="23" borderId="7" xfId="0" applyFont="1" applyFill="1" applyBorder="1" applyAlignment="1" applyProtection="1">
      <alignment horizontal="center" vertical="center"/>
      <protection hidden="1"/>
    </xf>
    <xf numFmtId="0" fontId="14" fillId="7" borderId="0" xfId="0" applyFont="1" applyFill="1" applyBorder="1" applyAlignment="1" applyProtection="1">
      <alignment vertical="center"/>
      <protection hidden="1"/>
    </xf>
    <xf numFmtId="0" fontId="12" fillId="23" borderId="11" xfId="0" applyFont="1" applyFill="1" applyBorder="1" applyAlignment="1" applyProtection="1">
      <alignment horizontal="center" vertical="center"/>
      <protection hidden="1"/>
    </xf>
    <xf numFmtId="0" fontId="12" fillId="0" borderId="29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12" fillId="7" borderId="42" xfId="0" applyNumberFormat="1" applyFont="1" applyFill="1" applyBorder="1" applyAlignment="1" applyProtection="1">
      <alignment horizontal="center" vertical="center"/>
      <protection hidden="1"/>
    </xf>
    <xf numFmtId="0" fontId="9" fillId="7" borderId="43" xfId="0" applyFont="1" applyFill="1" applyBorder="1" applyAlignment="1" applyProtection="1">
      <alignment horizontal="center" vertical="center"/>
      <protection hidden="1"/>
    </xf>
    <xf numFmtId="0" fontId="12" fillId="7" borderId="42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2" borderId="30" xfId="0" applyFont="1" applyFill="1" applyBorder="1" applyAlignment="1" applyProtection="1">
      <alignment horizontal="center" vertical="center"/>
      <protection hidden="1"/>
    </xf>
    <xf numFmtId="0" fontId="12" fillId="11" borderId="10" xfId="0" applyFont="1" applyFill="1" applyBorder="1" applyAlignment="1" applyProtection="1">
      <alignment horizontal="center" vertical="center"/>
      <protection hidden="1"/>
    </xf>
    <xf numFmtId="0" fontId="12" fillId="12" borderId="10" xfId="0" applyFont="1" applyFill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/>
      <protection hidden="1"/>
    </xf>
    <xf numFmtId="0" fontId="12" fillId="0" borderId="2" xfId="0" applyNumberFormat="1" applyFont="1" applyFill="1" applyBorder="1" applyAlignment="1" applyProtection="1">
      <alignment horizontal="center" vertical="center"/>
      <protection hidden="1"/>
    </xf>
    <xf numFmtId="0" fontId="9" fillId="8" borderId="38" xfId="0" applyFont="1" applyFill="1" applyBorder="1" applyAlignment="1" applyProtection="1">
      <alignment horizontal="center" vertical="center"/>
      <protection hidden="1"/>
    </xf>
    <xf numFmtId="0" fontId="9" fillId="12" borderId="39" xfId="0" applyFont="1" applyFill="1" applyBorder="1" applyAlignment="1" applyProtection="1">
      <alignment horizontal="center" vertical="center"/>
      <protection hidden="1"/>
    </xf>
    <xf numFmtId="0" fontId="9" fillId="13" borderId="44" xfId="0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7" borderId="45" xfId="0" applyNumberFormat="1" applyFont="1" applyFill="1" applyBorder="1" applyAlignment="1" applyProtection="1">
      <alignment horizontal="center" vertical="center"/>
      <protection hidden="1"/>
    </xf>
    <xf numFmtId="0" fontId="9" fillId="7" borderId="41" xfId="0" applyFont="1" applyFill="1" applyBorder="1" applyAlignment="1" applyProtection="1">
      <alignment horizontal="center" vertical="center"/>
      <protection hidden="1"/>
    </xf>
    <xf numFmtId="0" fontId="12" fillId="0" borderId="45" xfId="0" applyFont="1" applyFill="1" applyBorder="1" applyAlignment="1" applyProtection="1">
      <alignment horizontal="center" vertical="center"/>
      <protection hidden="1"/>
    </xf>
    <xf numFmtId="0" fontId="12" fillId="23" borderId="4" xfId="0" applyFont="1" applyFill="1" applyBorder="1" applyAlignment="1" applyProtection="1">
      <alignment horizontal="center" vertical="center"/>
      <protection hidden="1"/>
    </xf>
    <xf numFmtId="0" fontId="12" fillId="24" borderId="7" xfId="0" applyFont="1" applyFill="1" applyBorder="1" applyAlignment="1" applyProtection="1">
      <alignment horizontal="center" vertical="center"/>
      <protection hidden="1"/>
    </xf>
    <xf numFmtId="0" fontId="12" fillId="24" borderId="11" xfId="0" applyFont="1" applyFill="1" applyBorder="1" applyAlignment="1" applyProtection="1">
      <alignment horizontal="center" vertical="center"/>
      <protection hidden="1"/>
    </xf>
    <xf numFmtId="0" fontId="40" fillId="0" borderId="30" xfId="0" applyFont="1" applyFill="1" applyBorder="1" applyAlignment="1" applyProtection="1">
      <alignment horizontal="center" vertical="center"/>
      <protection hidden="1"/>
    </xf>
    <xf numFmtId="0" fontId="40" fillId="7" borderId="29" xfId="0" applyFont="1" applyFill="1" applyBorder="1" applyProtection="1">
      <protection hidden="1"/>
    </xf>
    <xf numFmtId="0" fontId="42" fillId="0" borderId="0" xfId="0" applyFont="1" applyFill="1" applyBorder="1" applyProtection="1">
      <protection hidden="1"/>
    </xf>
    <xf numFmtId="0" fontId="40" fillId="0" borderId="0" xfId="0" applyFont="1" applyFill="1" applyBorder="1" applyProtection="1">
      <protection hidden="1"/>
    </xf>
    <xf numFmtId="0" fontId="42" fillId="7" borderId="42" xfId="0" applyNumberFormat="1" applyFont="1" applyFill="1" applyBorder="1" applyAlignment="1" applyProtection="1">
      <alignment horizontal="center" vertical="center"/>
      <protection hidden="1"/>
    </xf>
    <xf numFmtId="0" fontId="40" fillId="7" borderId="43" xfId="0" applyFont="1" applyFill="1" applyBorder="1" applyAlignment="1" applyProtection="1">
      <alignment horizontal="center" vertical="center"/>
      <protection hidden="1"/>
    </xf>
    <xf numFmtId="0" fontId="42" fillId="0" borderId="42" xfId="0" applyFont="1" applyFill="1" applyBorder="1" applyAlignment="1" applyProtection="1">
      <alignment horizontal="center" vertical="center"/>
      <protection hidden="1"/>
    </xf>
    <xf numFmtId="0" fontId="40" fillId="0" borderId="0" xfId="0" applyFont="1" applyFill="1" applyBorder="1" applyAlignment="1" applyProtection="1">
      <alignment horizontal="center" vertical="center"/>
      <protection hidden="1"/>
    </xf>
    <xf numFmtId="0" fontId="40" fillId="7" borderId="0" xfId="0" applyFont="1" applyFill="1" applyBorder="1" applyProtection="1">
      <protection hidden="1"/>
    </xf>
    <xf numFmtId="0" fontId="40" fillId="2" borderId="30" xfId="0" applyFont="1" applyFill="1" applyBorder="1" applyAlignment="1" applyProtection="1">
      <alignment horizontal="center" vertical="center"/>
      <protection hidden="1"/>
    </xf>
    <xf numFmtId="0" fontId="40" fillId="0" borderId="0" xfId="0" applyFont="1" applyBorder="1" applyProtection="1">
      <protection hidden="1"/>
    </xf>
    <xf numFmtId="0" fontId="12" fillId="0" borderId="30" xfId="0" applyFont="1" applyFill="1" applyBorder="1" applyAlignment="1" applyProtection="1">
      <alignment horizontal="center" vertical="center"/>
      <protection hidden="1"/>
    </xf>
    <xf numFmtId="0" fontId="40" fillId="7" borderId="29" xfId="0" applyFont="1" applyFill="1" applyBorder="1" applyAlignment="1" applyProtection="1">
      <alignment horizontal="center"/>
      <protection hidden="1"/>
    </xf>
    <xf numFmtId="0" fontId="42" fillId="0" borderId="2" xfId="0" applyFont="1" applyBorder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horizontal="center" vertical="center"/>
      <protection hidden="1"/>
    </xf>
    <xf numFmtId="0" fontId="40" fillId="0" borderId="0" xfId="0" applyFont="1" applyBorder="1" applyAlignment="1" applyProtection="1">
      <alignment horizontal="center"/>
      <protection hidden="1"/>
    </xf>
    <xf numFmtId="0" fontId="40" fillId="7" borderId="0" xfId="0" applyFont="1" applyFill="1" applyBorder="1" applyAlignment="1" applyProtection="1">
      <alignment horizontal="center"/>
      <protection hidden="1"/>
    </xf>
    <xf numFmtId="0" fontId="30" fillId="7" borderId="29" xfId="0" applyFont="1" applyFill="1" applyBorder="1" applyProtection="1">
      <protection hidden="1"/>
    </xf>
    <xf numFmtId="0" fontId="30" fillId="7" borderId="0" xfId="0" applyFont="1" applyFill="1" applyBorder="1" applyProtection="1">
      <protection hidden="1"/>
    </xf>
    <xf numFmtId="0" fontId="15" fillId="7" borderId="30" xfId="0" applyFont="1" applyFill="1" applyBorder="1" applyProtection="1">
      <protection hidden="1"/>
    </xf>
    <xf numFmtId="0" fontId="2" fillId="0" borderId="29" xfId="0" applyFont="1" applyBorder="1" applyProtection="1">
      <protection hidden="1"/>
    </xf>
    <xf numFmtId="0" fontId="49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0" fontId="15" fillId="7" borderId="0" xfId="0" applyFont="1" applyFill="1" applyBorder="1" applyProtection="1">
      <protection hidden="1"/>
    </xf>
    <xf numFmtId="0" fontId="15" fillId="0" borderId="30" xfId="0" applyFont="1" applyBorder="1" applyAlignment="1" applyProtection="1">
      <alignment horizontal="right" vertical="center"/>
      <protection hidden="1"/>
    </xf>
    <xf numFmtId="0" fontId="3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right" vertical="center"/>
      <protection hidden="1"/>
    </xf>
    <xf numFmtId="0" fontId="15" fillId="2" borderId="30" xfId="0" applyFont="1" applyFill="1" applyBorder="1" applyAlignment="1" applyProtection="1">
      <alignment horizontal="right" vertical="center"/>
      <protection hidden="1"/>
    </xf>
    <xf numFmtId="0" fontId="20" fillId="2" borderId="30" xfId="0" applyFont="1" applyFill="1" applyBorder="1" applyProtection="1">
      <protection hidden="1"/>
    </xf>
    <xf numFmtId="0" fontId="49" fillId="7" borderId="0" xfId="0" applyFont="1" applyFill="1" applyBorder="1" applyAlignment="1" applyProtection="1">
      <alignment horizontal="center" vertical="center"/>
      <protection hidden="1"/>
    </xf>
    <xf numFmtId="0" fontId="20" fillId="7" borderId="30" xfId="0" applyFont="1" applyFill="1" applyBorder="1" applyProtection="1">
      <protection hidden="1"/>
    </xf>
    <xf numFmtId="0" fontId="2" fillId="7" borderId="27" xfId="0" applyFont="1" applyFill="1" applyBorder="1" applyProtection="1">
      <protection hidden="1"/>
    </xf>
    <xf numFmtId="0" fontId="2" fillId="7" borderId="1" xfId="0" applyFont="1" applyFill="1" applyBorder="1" applyProtection="1">
      <protection hidden="1"/>
    </xf>
    <xf numFmtId="0" fontId="2" fillId="7" borderId="28" xfId="0" applyFont="1" applyFill="1" applyBorder="1" applyProtection="1">
      <protection hidden="1"/>
    </xf>
    <xf numFmtId="0" fontId="49" fillId="7" borderId="1" xfId="0" applyFont="1" applyFill="1" applyBorder="1" applyAlignment="1" applyProtection="1">
      <alignment horizontal="center" vertical="center"/>
      <protection hidden="1"/>
    </xf>
    <xf numFmtId="0" fontId="49" fillId="7" borderId="1" xfId="0" applyFont="1" applyFill="1" applyBorder="1" applyProtection="1">
      <protection hidden="1"/>
    </xf>
    <xf numFmtId="0" fontId="36" fillId="11" borderId="10" xfId="0" applyFont="1" applyFill="1" applyBorder="1" applyAlignment="1" applyProtection="1">
      <alignment horizontal="center" vertical="center"/>
      <protection locked="0" hidden="1"/>
    </xf>
    <xf numFmtId="0" fontId="36" fillId="12" borderId="10" xfId="0" applyFont="1" applyFill="1" applyBorder="1" applyAlignment="1" applyProtection="1">
      <alignment horizontal="center" vertical="center"/>
      <protection locked="0" hidden="1"/>
    </xf>
    <xf numFmtId="0" fontId="37" fillId="0" borderId="37" xfId="0" applyFont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37" fillId="0" borderId="30" xfId="0" applyFont="1" applyFill="1" applyBorder="1" applyAlignment="1" applyProtection="1">
      <alignment horizontal="center" vertical="center"/>
      <protection locked="0" hidden="1"/>
    </xf>
    <xf numFmtId="0" fontId="12" fillId="11" borderId="10" xfId="0" applyFont="1" applyFill="1" applyBorder="1" applyAlignment="1" applyProtection="1">
      <alignment horizontal="center" vertical="center"/>
      <protection locked="0" hidden="1"/>
    </xf>
    <xf numFmtId="0" fontId="12" fillId="12" borderId="10" xfId="0" applyFont="1" applyFill="1" applyBorder="1" applyAlignment="1" applyProtection="1">
      <alignment horizontal="center" vertical="center"/>
      <protection locked="0" hidden="1"/>
    </xf>
    <xf numFmtId="0" fontId="12" fillId="0" borderId="37" xfId="0" applyFont="1" applyBorder="1" applyAlignment="1" applyProtection="1">
      <alignment horizontal="center" vertical="center"/>
      <protection locked="0" hidden="1"/>
    </xf>
    <xf numFmtId="0" fontId="9" fillId="8" borderId="19" xfId="0" applyFont="1" applyFill="1" applyBorder="1" applyAlignment="1" applyProtection="1">
      <alignment horizontal="center" vertical="center"/>
      <protection hidden="1"/>
    </xf>
    <xf numFmtId="0" fontId="12" fillId="8" borderId="4" xfId="0" applyNumberFormat="1" applyFont="1" applyFill="1" applyBorder="1" applyAlignment="1" applyProtection="1">
      <alignment horizontal="center" vertical="center"/>
      <protection locked="0" hidden="1"/>
    </xf>
    <xf numFmtId="0" fontId="12" fillId="8" borderId="7" xfId="0" applyNumberFormat="1" applyFont="1" applyFill="1" applyBorder="1" applyAlignment="1" applyProtection="1">
      <alignment horizontal="center" vertical="center"/>
      <protection locked="0" hidden="1"/>
    </xf>
    <xf numFmtId="0" fontId="12" fillId="8" borderId="11" xfId="0" applyNumberFormat="1" applyFont="1" applyFill="1" applyBorder="1" applyAlignment="1" applyProtection="1">
      <alignment horizontal="center" vertical="center"/>
      <protection locked="0" hidden="1"/>
    </xf>
    <xf numFmtId="0" fontId="12" fillId="15" borderId="4" xfId="0" applyNumberFormat="1" applyFont="1" applyFill="1" applyBorder="1" applyAlignment="1" applyProtection="1">
      <alignment horizontal="center" vertical="center"/>
      <protection locked="0" hidden="1"/>
    </xf>
    <xf numFmtId="164" fontId="12" fillId="2" borderId="30" xfId="0" applyNumberFormat="1" applyFont="1" applyFill="1" applyBorder="1" applyAlignment="1" applyProtection="1">
      <alignment horizontal="left" vertical="center" shrinkToFit="1"/>
      <protection hidden="1"/>
    </xf>
    <xf numFmtId="0" fontId="0" fillId="2" borderId="0" xfId="0" applyFill="1" applyProtection="1"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164" fontId="11" fillId="7" borderId="25" xfId="0" applyNumberFormat="1" applyFont="1" applyFill="1" applyBorder="1" applyAlignment="1" applyProtection="1">
      <alignment horizontal="left" vertical="center"/>
      <protection hidden="1"/>
    </xf>
    <xf numFmtId="0" fontId="11" fillId="7" borderId="25" xfId="0" applyFont="1" applyFill="1" applyBorder="1" applyAlignment="1" applyProtection="1">
      <alignment horizontal="right" vertical="center"/>
      <protection hidden="1"/>
    </xf>
    <xf numFmtId="18" fontId="11" fillId="7" borderId="25" xfId="0" applyNumberFormat="1" applyFont="1" applyFill="1" applyBorder="1" applyAlignment="1" applyProtection="1">
      <alignment horizontal="left" vertical="center"/>
      <protection hidden="1"/>
    </xf>
    <xf numFmtId="0" fontId="11" fillId="7" borderId="26" xfId="0" applyFont="1" applyFill="1" applyBorder="1" applyProtection="1">
      <protection hidden="1"/>
    </xf>
    <xf numFmtId="165" fontId="11" fillId="7" borderId="24" xfId="0" applyNumberFormat="1" applyFont="1" applyFill="1" applyBorder="1" applyAlignment="1" applyProtection="1">
      <alignment horizontal="left" vertical="center"/>
      <protection hidden="1"/>
    </xf>
    <xf numFmtId="0" fontId="11" fillId="7" borderId="25" xfId="0" applyFont="1" applyFill="1" applyBorder="1" applyProtection="1">
      <protection hidden="1"/>
    </xf>
    <xf numFmtId="0" fontId="0" fillId="7" borderId="25" xfId="0" applyFill="1" applyBorder="1" applyProtection="1">
      <protection hidden="1"/>
    </xf>
    <xf numFmtId="0" fontId="13" fillId="2" borderId="25" xfId="0" applyFont="1" applyFill="1" applyBorder="1" applyAlignment="1" applyProtection="1">
      <alignment horizontal="center" vertical="center"/>
      <protection hidden="1"/>
    </xf>
    <xf numFmtId="0" fontId="0" fillId="2" borderId="25" xfId="0" applyFill="1" applyBorder="1" applyAlignment="1" applyProtection="1">
      <alignment horizontal="center" vertical="center"/>
      <protection hidden="1"/>
    </xf>
    <xf numFmtId="0" fontId="11" fillId="2" borderId="25" xfId="0" applyFont="1" applyFill="1" applyBorder="1" applyProtection="1">
      <protection hidden="1"/>
    </xf>
    <xf numFmtId="0" fontId="2" fillId="2" borderId="25" xfId="0" applyFont="1" applyFill="1" applyBorder="1" applyAlignment="1" applyProtection="1">
      <alignment horizontal="center"/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0" fillId="2" borderId="25" xfId="0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11" fillId="7" borderId="30" xfId="0" applyFont="1" applyFill="1" applyBorder="1" applyProtection="1">
      <protection hidden="1"/>
    </xf>
    <xf numFmtId="0" fontId="11" fillId="7" borderId="29" xfId="0" applyFont="1" applyFill="1" applyBorder="1" applyProtection="1">
      <protection hidden="1"/>
    </xf>
    <xf numFmtId="0" fontId="11" fillId="7" borderId="0" xfId="0" applyFont="1" applyFill="1" applyBorder="1" applyProtection="1">
      <protection hidden="1"/>
    </xf>
    <xf numFmtId="0" fontId="0" fillId="7" borderId="0" xfId="0" applyFill="1" applyBorder="1" applyProtection="1"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30" xfId="0" applyFill="1" applyBorder="1" applyProtection="1">
      <protection hidden="1"/>
    </xf>
    <xf numFmtId="0" fontId="14" fillId="7" borderId="29" xfId="0" applyFont="1" applyFill="1" applyBorder="1" applyAlignment="1" applyProtection="1">
      <alignment horizontal="left"/>
      <protection hidden="1"/>
    </xf>
    <xf numFmtId="0" fontId="14" fillId="7" borderId="0" xfId="0" applyFont="1" applyFill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29" xfId="0" applyFont="1" applyFill="1" applyBorder="1" applyAlignment="1" applyProtection="1">
      <alignment horizontal="left"/>
      <protection hidden="1"/>
    </xf>
    <xf numFmtId="0" fontId="0" fillId="7" borderId="0" xfId="0" applyFill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29" xfId="0" applyBorder="1" applyAlignment="1" applyProtection="1">
      <protection hidden="1"/>
    </xf>
    <xf numFmtId="0" fontId="0" fillId="7" borderId="29" xfId="0" applyFill="1" applyBorder="1" applyAlignment="1" applyProtection="1">
      <protection hidden="1"/>
    </xf>
    <xf numFmtId="0" fontId="21" fillId="7" borderId="0" xfId="0" applyFont="1" applyFill="1" applyBorder="1" applyProtection="1">
      <protection hidden="1"/>
    </xf>
    <xf numFmtId="0" fontId="21" fillId="2" borderId="0" xfId="0" applyFont="1" applyFill="1" applyBorder="1" applyProtection="1">
      <protection hidden="1"/>
    </xf>
    <xf numFmtId="0" fontId="0" fillId="7" borderId="29" xfId="0" applyFill="1" applyBorder="1" applyProtection="1">
      <protection hidden="1"/>
    </xf>
    <xf numFmtId="0" fontId="0" fillId="7" borderId="34" xfId="0" applyFill="1" applyBorder="1" applyProtection="1">
      <protection hidden="1"/>
    </xf>
    <xf numFmtId="0" fontId="24" fillId="7" borderId="0" xfId="0" applyFont="1" applyFill="1" applyProtection="1">
      <protection hidden="1"/>
    </xf>
    <xf numFmtId="0" fontId="27" fillId="7" borderId="29" xfId="0" applyFont="1" applyFill="1" applyBorder="1" applyAlignment="1" applyProtection="1">
      <alignment horizontal="center"/>
      <protection hidden="1"/>
    </xf>
    <xf numFmtId="0" fontId="24" fillId="0" borderId="0" xfId="0" applyFont="1" applyBorder="1" applyProtection="1"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27" fillId="8" borderId="38" xfId="0" applyFont="1" applyFill="1" applyBorder="1" applyAlignment="1" applyProtection="1">
      <alignment horizontal="center" vertical="center"/>
      <protection hidden="1"/>
    </xf>
    <xf numFmtId="0" fontId="27" fillId="12" borderId="39" xfId="0" applyFont="1" applyFill="1" applyBorder="1" applyAlignment="1" applyProtection="1">
      <alignment horizontal="center" vertical="center"/>
      <protection hidden="1"/>
    </xf>
    <xf numFmtId="0" fontId="27" fillId="13" borderId="39" xfId="0" applyFont="1" applyFill="1" applyBorder="1" applyAlignment="1" applyProtection="1">
      <alignment horizontal="center" vertical="center"/>
      <protection hidden="1"/>
    </xf>
    <xf numFmtId="0" fontId="29" fillId="7" borderId="0" xfId="0" applyFont="1" applyFill="1" applyBorder="1" applyProtection="1">
      <protection hidden="1"/>
    </xf>
    <xf numFmtId="0" fontId="24" fillId="7" borderId="0" xfId="0" applyFont="1" applyFill="1" applyBorder="1" applyProtection="1">
      <protection hidden="1"/>
    </xf>
    <xf numFmtId="0" fontId="29" fillId="2" borderId="0" xfId="0" applyFont="1" applyFill="1" applyBorder="1" applyProtection="1">
      <protection hidden="1"/>
    </xf>
    <xf numFmtId="0" fontId="53" fillId="25" borderId="2" xfId="0" applyFont="1" applyFill="1" applyBorder="1" applyAlignment="1" applyProtection="1">
      <alignment horizontal="center" vertical="center" wrapText="1"/>
      <protection hidden="1"/>
    </xf>
    <xf numFmtId="0" fontId="53" fillId="21" borderId="2" xfId="0" applyFont="1" applyFill="1" applyBorder="1" applyAlignment="1" applyProtection="1">
      <alignment horizontal="center" vertical="center" wrapText="1"/>
      <protection hidden="1"/>
    </xf>
    <xf numFmtId="0" fontId="24" fillId="2" borderId="30" xfId="0" applyFont="1" applyFill="1" applyBorder="1" applyProtection="1">
      <protection hidden="1"/>
    </xf>
    <xf numFmtId="0" fontId="24" fillId="0" borderId="0" xfId="0" applyFont="1" applyProtection="1">
      <protection hidden="1"/>
    </xf>
    <xf numFmtId="0" fontId="32" fillId="7" borderId="29" xfId="0" applyFont="1" applyFill="1" applyBorder="1" applyAlignment="1" applyProtection="1">
      <alignment horizontal="center"/>
      <protection hidden="1"/>
    </xf>
    <xf numFmtId="0" fontId="33" fillId="0" borderId="0" xfId="0" applyFont="1" applyFill="1" applyBorder="1" applyAlignment="1" applyProtection="1">
      <alignment horizontal="center"/>
      <protection hidden="1"/>
    </xf>
    <xf numFmtId="0" fontId="32" fillId="0" borderId="0" xfId="0" applyFont="1" applyFill="1" applyBorder="1" applyAlignment="1" applyProtection="1">
      <alignment horizontal="center"/>
      <protection hidden="1"/>
    </xf>
    <xf numFmtId="0" fontId="32" fillId="7" borderId="40" xfId="0" applyFont="1" applyFill="1" applyBorder="1" applyAlignment="1" applyProtection="1">
      <alignment horizontal="center" vertical="center"/>
      <protection hidden="1"/>
    </xf>
    <xf numFmtId="0" fontId="32" fillId="7" borderId="41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5" fillId="2" borderId="0" xfId="0" applyFont="1" applyFill="1" applyBorder="1" applyAlignment="1" applyProtection="1">
      <alignment horizontal="center"/>
      <protection hidden="1"/>
    </xf>
    <xf numFmtId="0" fontId="51" fillId="2" borderId="0" xfId="0" applyFont="1" applyFill="1" applyBorder="1" applyAlignment="1" applyProtection="1">
      <alignment horizontal="center"/>
      <protection hidden="1"/>
    </xf>
    <xf numFmtId="0" fontId="51" fillId="2" borderId="0" xfId="0" applyFont="1" applyFill="1" applyBorder="1" applyProtection="1">
      <protection hidden="1"/>
    </xf>
    <xf numFmtId="0" fontId="51" fillId="0" borderId="0" xfId="0" applyFont="1" applyBorder="1" applyProtection="1">
      <protection hidden="1"/>
    </xf>
    <xf numFmtId="0" fontId="14" fillId="7" borderId="0" xfId="0" applyFont="1" applyFill="1" applyProtection="1">
      <protection hidden="1"/>
    </xf>
    <xf numFmtId="0" fontId="9" fillId="12" borderId="6" xfId="0" applyFont="1" applyFill="1" applyBorder="1" applyAlignment="1" applyProtection="1">
      <alignment horizontal="center" vertical="center"/>
      <protection hidden="1"/>
    </xf>
    <xf numFmtId="0" fontId="9" fillId="13" borderId="6" xfId="0" applyFont="1" applyFill="1" applyBorder="1" applyAlignment="1" applyProtection="1">
      <alignment horizontal="center" vertical="center"/>
      <protection hidden="1"/>
    </xf>
    <xf numFmtId="0" fontId="52" fillId="0" borderId="4" xfId="0" applyFont="1" applyFill="1" applyBorder="1" applyAlignment="1" applyProtection="1">
      <alignment horizontal="center" vertical="center"/>
      <protection hidden="1"/>
    </xf>
    <xf numFmtId="0" fontId="9" fillId="2" borderId="29" xfId="0" applyFont="1" applyFill="1" applyBorder="1" applyAlignment="1" applyProtection="1">
      <alignment horizontal="center"/>
      <protection hidden="1"/>
    </xf>
    <xf numFmtId="0" fontId="12" fillId="0" borderId="19" xfId="0" applyFont="1" applyBorder="1" applyAlignment="1" applyProtection="1">
      <alignment horizontal="center"/>
      <protection hidden="1"/>
    </xf>
    <xf numFmtId="0" fontId="44" fillId="0" borderId="4" xfId="0" applyFont="1" applyFill="1" applyBorder="1" applyAlignment="1" applyProtection="1">
      <alignment horizontal="center" vertical="center"/>
      <protection hidden="1"/>
    </xf>
    <xf numFmtId="0" fontId="9" fillId="7" borderId="29" xfId="0" applyFont="1" applyFill="1" applyBorder="1" applyAlignment="1" applyProtection="1">
      <alignment horizontal="center"/>
      <protection hidden="1"/>
    </xf>
    <xf numFmtId="0" fontId="52" fillId="0" borderId="4" xfId="0" applyFont="1" applyFill="1" applyBorder="1" applyAlignment="1" applyProtection="1">
      <alignment horizontal="center"/>
      <protection hidden="1"/>
    </xf>
    <xf numFmtId="0" fontId="12" fillId="2" borderId="30" xfId="0" applyFont="1" applyFill="1" applyBorder="1" applyAlignment="1" applyProtection="1">
      <alignment horizontal="center"/>
      <protection hidden="1"/>
    </xf>
    <xf numFmtId="0" fontId="14" fillId="2" borderId="30" xfId="0" applyFont="1" applyFill="1" applyBorder="1" applyProtection="1">
      <protection hidden="1"/>
    </xf>
    <xf numFmtId="0" fontId="52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52" fillId="0" borderId="7" xfId="0" applyFont="1" applyFill="1" applyBorder="1" applyAlignment="1" applyProtection="1">
      <alignment horizontal="center" vertical="center"/>
      <protection hidden="1"/>
    </xf>
    <xf numFmtId="0" fontId="44" fillId="0" borderId="7" xfId="0" applyFont="1" applyFill="1" applyBorder="1" applyAlignment="1" applyProtection="1">
      <alignment horizontal="center" vertical="center"/>
      <protection hidden="1"/>
    </xf>
    <xf numFmtId="0" fontId="52" fillId="0" borderId="7" xfId="0" applyFont="1" applyFill="1" applyBorder="1" applyAlignment="1" applyProtection="1">
      <alignment horizontal="center"/>
      <protection hidden="1"/>
    </xf>
    <xf numFmtId="0" fontId="52" fillId="0" borderId="7" xfId="0" applyFont="1" applyBorder="1" applyAlignment="1" applyProtection="1">
      <alignment horizontal="center" vertical="center"/>
      <protection hidden="1"/>
    </xf>
    <xf numFmtId="0" fontId="14" fillId="7" borderId="0" xfId="0" applyFont="1" applyFill="1" applyAlignment="1" applyProtection="1">
      <alignment vertical="center"/>
      <protection hidden="1"/>
    </xf>
    <xf numFmtId="0" fontId="9" fillId="12" borderId="14" xfId="0" applyFont="1" applyFill="1" applyBorder="1" applyAlignment="1" applyProtection="1">
      <alignment horizontal="center" vertical="center"/>
      <protection hidden="1"/>
    </xf>
    <xf numFmtId="0" fontId="9" fillId="13" borderId="14" xfId="0" applyFont="1" applyFill="1" applyBorder="1" applyAlignment="1" applyProtection="1">
      <alignment horizontal="center" vertical="center"/>
      <protection hidden="1"/>
    </xf>
    <xf numFmtId="0" fontId="52" fillId="0" borderId="11" xfId="0" applyFont="1" applyFill="1" applyBorder="1" applyAlignment="1" applyProtection="1">
      <alignment horizontal="center" vertical="center"/>
      <protection hidden="1"/>
    </xf>
    <xf numFmtId="0" fontId="44" fillId="0" borderId="11" xfId="0" applyFont="1" applyFill="1" applyBorder="1" applyAlignment="1" applyProtection="1">
      <alignment horizontal="center" vertical="center"/>
      <protection hidden="1"/>
    </xf>
    <xf numFmtId="0" fontId="52" fillId="0" borderId="11" xfId="0" applyFont="1" applyFill="1" applyBorder="1" applyAlignment="1" applyProtection="1">
      <alignment horizontal="center"/>
      <protection hidden="1"/>
    </xf>
    <xf numFmtId="0" fontId="52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44" fillId="0" borderId="0" xfId="0" applyFont="1" applyFill="1" applyBorder="1" applyAlignment="1" applyProtection="1">
      <alignment horizontal="center"/>
      <protection hidden="1"/>
    </xf>
    <xf numFmtId="0" fontId="54" fillId="0" borderId="0" xfId="0" applyFont="1" applyFill="1" applyBorder="1" applyAlignment="1" applyProtection="1">
      <alignment horizontal="center"/>
      <protection hidden="1"/>
    </xf>
    <xf numFmtId="0" fontId="54" fillId="0" borderId="0" xfId="0" applyFont="1" applyFill="1" applyBorder="1" applyProtection="1">
      <protection hidden="1"/>
    </xf>
    <xf numFmtId="0" fontId="54" fillId="2" borderId="0" xfId="0" applyFont="1" applyFill="1" applyBorder="1" applyProtection="1">
      <protection hidden="1"/>
    </xf>
    <xf numFmtId="0" fontId="52" fillId="0" borderId="2" xfId="0" applyNumberFormat="1" applyFont="1" applyFill="1" applyBorder="1" applyAlignment="1" applyProtection="1">
      <alignment horizontal="center" vertical="center"/>
      <protection hidden="1"/>
    </xf>
    <xf numFmtId="0" fontId="12" fillId="2" borderId="29" xfId="0" applyNumberFormat="1" applyFont="1" applyFill="1" applyBorder="1" applyAlignment="1" applyProtection="1">
      <alignment horizontal="center" vertical="center"/>
      <protection hidden="1"/>
    </xf>
    <xf numFmtId="0" fontId="12" fillId="0" borderId="33" xfId="0" applyFont="1" applyBorder="1" applyAlignment="1" applyProtection="1">
      <alignment horizontal="center"/>
      <protection hidden="1"/>
    </xf>
    <xf numFmtId="0" fontId="52" fillId="0" borderId="2" xfId="0" applyNumberFormat="1" applyFont="1" applyFill="1" applyBorder="1" applyAlignment="1" applyProtection="1">
      <alignment horizontal="center"/>
      <protection hidden="1"/>
    </xf>
    <xf numFmtId="0" fontId="38" fillId="7" borderId="29" xfId="0" applyFont="1" applyFill="1" applyBorder="1" applyProtection="1">
      <protection hidden="1"/>
    </xf>
    <xf numFmtId="0" fontId="41" fillId="0" borderId="0" xfId="0" applyFont="1" applyFill="1" applyBorder="1" applyProtection="1">
      <protection hidden="1"/>
    </xf>
    <xf numFmtId="0" fontId="38" fillId="0" borderId="0" xfId="0" applyFont="1" applyFill="1" applyBorder="1" applyProtection="1">
      <protection hidden="1"/>
    </xf>
    <xf numFmtId="0" fontId="38" fillId="7" borderId="43" xfId="0" applyFont="1" applyFill="1" applyBorder="1" applyAlignment="1" applyProtection="1">
      <alignment horizontal="center" vertical="center"/>
      <protection hidden="1"/>
    </xf>
    <xf numFmtId="0" fontId="54" fillId="0" borderId="0" xfId="0" applyFont="1" applyFill="1" applyBorder="1" applyAlignment="1" applyProtection="1">
      <alignment horizontal="center" vertical="center"/>
      <protection hidden="1"/>
    </xf>
    <xf numFmtId="0" fontId="38" fillId="2" borderId="29" xfId="0" applyFont="1" applyFill="1" applyBorder="1" applyProtection="1">
      <protection hidden="1"/>
    </xf>
    <xf numFmtId="0" fontId="42" fillId="7" borderId="49" xfId="0" applyNumberFormat="1" applyFont="1" applyFill="1" applyBorder="1" applyAlignment="1" applyProtection="1">
      <alignment horizontal="center" vertical="center"/>
      <protection hidden="1"/>
    </xf>
    <xf numFmtId="0" fontId="38" fillId="0" borderId="0" xfId="0" applyFont="1" applyBorder="1" applyProtection="1">
      <protection hidden="1"/>
    </xf>
    <xf numFmtId="0" fontId="17" fillId="0" borderId="33" xfId="0" applyFont="1" applyBorder="1" applyAlignment="1" applyProtection="1">
      <alignment horizontal="center"/>
      <protection hidden="1"/>
    </xf>
    <xf numFmtId="0" fontId="54" fillId="0" borderId="0" xfId="0" applyFont="1" applyBorder="1" applyAlignment="1" applyProtection="1">
      <alignment horizontal="center" vertical="center"/>
      <protection hidden="1"/>
    </xf>
    <xf numFmtId="0" fontId="54" fillId="2" borderId="0" xfId="0" applyFont="1" applyFill="1" applyBorder="1" applyAlignment="1" applyProtection="1">
      <alignment horizontal="center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42" fillId="0" borderId="33" xfId="0" applyFont="1" applyBorder="1" applyAlignment="1" applyProtection="1">
      <alignment horizontal="center" vertical="center"/>
      <protection hidden="1"/>
    </xf>
    <xf numFmtId="0" fontId="0" fillId="0" borderId="29" xfId="0" applyBorder="1" applyProtection="1"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51" fillId="2" borderId="0" xfId="0" applyFont="1" applyFill="1" applyBorder="1" applyAlignment="1" applyProtection="1">
      <alignment horizontal="center" vertical="center"/>
      <protection hidden="1"/>
    </xf>
    <xf numFmtId="0" fontId="21" fillId="2" borderId="30" xfId="0" applyFont="1" applyFill="1" applyBorder="1" applyProtection="1">
      <protection hidden="1"/>
    </xf>
    <xf numFmtId="0" fontId="35" fillId="7" borderId="0" xfId="0" applyFont="1" applyFill="1" applyBorder="1" applyAlignment="1" applyProtection="1">
      <alignment horizontal="center" vertical="center"/>
      <protection hidden="1"/>
    </xf>
    <xf numFmtId="0" fontId="0" fillId="7" borderId="29" xfId="0" applyFill="1" applyBorder="1" applyAlignment="1" applyProtection="1">
      <alignment horizontal="center" vertical="center"/>
      <protection hidden="1"/>
    </xf>
    <xf numFmtId="0" fontId="21" fillId="2" borderId="30" xfId="0" applyFont="1" applyFill="1" applyBorder="1" applyAlignment="1" applyProtection="1">
      <alignment horizontal="center" vertical="center"/>
      <protection hidden="1"/>
    </xf>
    <xf numFmtId="0" fontId="21" fillId="7" borderId="0" xfId="0" applyFont="1" applyFill="1" applyBorder="1" applyAlignment="1" applyProtection="1">
      <alignment horizontal="center" vertical="center"/>
      <protection hidden="1"/>
    </xf>
    <xf numFmtId="0" fontId="55" fillId="21" borderId="2" xfId="0" applyFont="1" applyFill="1" applyBorder="1" applyAlignment="1" applyProtection="1">
      <alignment horizontal="center" vertical="center"/>
      <protection hidden="1"/>
    </xf>
    <xf numFmtId="0" fontId="0" fillId="7" borderId="30" xfId="0" applyFill="1" applyBorder="1" applyAlignment="1" applyProtection="1">
      <alignment horizontal="center" vertical="center"/>
      <protection hidden="1"/>
    </xf>
    <xf numFmtId="0" fontId="55" fillId="20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7" borderId="27" xfId="0" applyFill="1" applyBorder="1" applyProtection="1">
      <protection hidden="1"/>
    </xf>
    <xf numFmtId="0" fontId="0" fillId="7" borderId="1" xfId="0" applyFill="1" applyBorder="1" applyProtection="1">
      <protection hidden="1"/>
    </xf>
    <xf numFmtId="0" fontId="0" fillId="7" borderId="28" xfId="0" applyFill="1" applyBorder="1" applyProtection="1">
      <protection hidden="1"/>
    </xf>
    <xf numFmtId="0" fontId="35" fillId="7" borderId="1" xfId="0" applyFont="1" applyFill="1" applyBorder="1" applyAlignment="1" applyProtection="1">
      <alignment horizontal="center" vertical="center"/>
      <protection hidden="1"/>
    </xf>
    <xf numFmtId="0" fontId="35" fillId="7" borderId="1" xfId="0" applyFont="1" applyFill="1" applyBorder="1" applyProtection="1">
      <protection hidden="1"/>
    </xf>
    <xf numFmtId="0" fontId="35" fillId="2" borderId="1" xfId="0" applyFont="1" applyFill="1" applyBorder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2" borderId="1" xfId="0" applyFill="1" applyBorder="1" applyProtection="1">
      <protection hidden="1"/>
    </xf>
    <xf numFmtId="0" fontId="0" fillId="2" borderId="28" xfId="0" applyFill="1" applyBorder="1" applyProtection="1">
      <protection hidden="1"/>
    </xf>
    <xf numFmtId="166" fontId="0" fillId="7" borderId="0" xfId="0" applyNumberFormat="1" applyFill="1" applyAlignment="1" applyProtection="1">
      <alignment wrapText="1"/>
      <protection hidden="1"/>
    </xf>
    <xf numFmtId="166" fontId="34" fillId="7" borderId="0" xfId="0" applyNumberFormat="1" applyFont="1" applyFill="1" applyBorder="1" applyAlignment="1" applyProtection="1">
      <alignment horizontal="center" vertical="center" wrapText="1"/>
      <protection hidden="1"/>
    </xf>
    <xf numFmtId="166" fontId="0" fillId="7" borderId="0" xfId="0" applyNumberFormat="1" applyFill="1" applyBorder="1" applyAlignment="1" applyProtection="1">
      <alignment wrapText="1"/>
      <protection hidden="1"/>
    </xf>
    <xf numFmtId="166" fontId="32" fillId="7" borderId="0" xfId="0" applyNumberFormat="1" applyFont="1" applyFill="1" applyBorder="1" applyAlignment="1" applyProtection="1">
      <alignment horizontal="center" wrapText="1"/>
      <protection hidden="1"/>
    </xf>
    <xf numFmtId="166" fontId="32" fillId="7" borderId="0" xfId="0" applyNumberFormat="1" applyFont="1" applyFill="1" applyBorder="1" applyAlignment="1" applyProtection="1">
      <alignment horizontal="center" vertical="center" wrapText="1"/>
      <protection hidden="1"/>
    </xf>
    <xf numFmtId="166" fontId="35" fillId="7" borderId="0" xfId="0" applyNumberFormat="1" applyFont="1" applyFill="1" applyBorder="1" applyAlignment="1" applyProtection="1">
      <alignment wrapText="1"/>
      <protection hidden="1"/>
    </xf>
    <xf numFmtId="166" fontId="35" fillId="2" borderId="0" xfId="0" applyNumberFormat="1" applyFont="1" applyFill="1" applyBorder="1" applyAlignment="1" applyProtection="1">
      <alignment wrapText="1"/>
      <protection hidden="1"/>
    </xf>
    <xf numFmtId="0" fontId="9" fillId="8" borderId="60" xfId="0" applyFont="1" applyFill="1" applyBorder="1" applyAlignment="1" applyProtection="1">
      <alignment horizontal="center" vertical="center"/>
      <protection hidden="1"/>
    </xf>
    <xf numFmtId="0" fontId="9" fillId="8" borderId="22" xfId="0" applyFont="1" applyFill="1" applyBorder="1" applyAlignment="1" applyProtection="1">
      <alignment horizontal="center" vertical="center"/>
      <protection hidden="1"/>
    </xf>
    <xf numFmtId="165" fontId="11" fillId="7" borderId="25" xfId="0" applyNumberFormat="1" applyFont="1" applyFill="1" applyBorder="1" applyAlignment="1" applyProtection="1">
      <alignment horizontal="left" vertical="center"/>
      <protection hidden="1"/>
    </xf>
    <xf numFmtId="0" fontId="13" fillId="2" borderId="26" xfId="0" applyFont="1" applyFill="1" applyBorder="1" applyAlignment="1" applyProtection="1">
      <alignment horizontal="center" vertical="center"/>
      <protection hidden="1"/>
    </xf>
    <xf numFmtId="0" fontId="0" fillId="7" borderId="0" xfId="0" applyFill="1" applyBorder="1" applyAlignment="1" applyProtection="1">
      <protection hidden="1"/>
    </xf>
    <xf numFmtId="0" fontId="27" fillId="7" borderId="0" xfId="0" applyFont="1" applyFill="1" applyBorder="1" applyAlignment="1" applyProtection="1">
      <alignment horizontal="center"/>
      <protection hidden="1"/>
    </xf>
    <xf numFmtId="0" fontId="29" fillId="2" borderId="30" xfId="0" applyFont="1" applyFill="1" applyBorder="1" applyProtection="1">
      <protection hidden="1"/>
    </xf>
    <xf numFmtId="0" fontId="24" fillId="2" borderId="0" xfId="0" applyFont="1" applyFill="1" applyProtection="1">
      <protection hidden="1"/>
    </xf>
    <xf numFmtId="0" fontId="32" fillId="7" borderId="0" xfId="0" applyFont="1" applyFill="1" applyBorder="1" applyAlignment="1" applyProtection="1">
      <alignment horizontal="center"/>
      <protection hidden="1"/>
    </xf>
    <xf numFmtId="0" fontId="38" fillId="7" borderId="0" xfId="0" applyFont="1" applyFill="1" applyBorder="1" applyAlignment="1" applyProtection="1">
      <alignment horizontal="center"/>
      <protection hidden="1"/>
    </xf>
    <xf numFmtId="0" fontId="14" fillId="2" borderId="0" xfId="0" applyFont="1" applyFill="1" applyProtection="1">
      <protection hidden="1"/>
    </xf>
    <xf numFmtId="0" fontId="38" fillId="7" borderId="0" xfId="0" applyFont="1" applyFill="1" applyBorder="1" applyProtection="1">
      <protection hidden="1"/>
    </xf>
    <xf numFmtId="0" fontId="35" fillId="2" borderId="28" xfId="0" applyFont="1" applyFill="1" applyBorder="1" applyProtection="1">
      <protection hidden="1"/>
    </xf>
    <xf numFmtId="0" fontId="7" fillId="2" borderId="0" xfId="0" applyNumberFormat="1" applyFont="1" applyFill="1" applyBorder="1" applyAlignment="1" applyProtection="1">
      <alignment horizontal="center"/>
    </xf>
    <xf numFmtId="0" fontId="56" fillId="0" borderId="3" xfId="0" applyNumberFormat="1" applyFont="1" applyFill="1" applyBorder="1" applyAlignment="1" applyProtection="1">
      <alignment horizontal="center" vertical="center" wrapText="1"/>
    </xf>
    <xf numFmtId="0" fontId="56" fillId="27" borderId="2" xfId="0" applyNumberFormat="1" applyFont="1" applyFill="1" applyBorder="1" applyAlignment="1" applyProtection="1">
      <alignment horizontal="center" vertical="center" wrapText="1"/>
    </xf>
    <xf numFmtId="0" fontId="2" fillId="21" borderId="2" xfId="0" applyFont="1" applyFill="1" applyBorder="1" applyAlignment="1" applyProtection="1">
      <alignment horizontal="center" vertical="center"/>
      <protection locked="0" hidden="1"/>
    </xf>
    <xf numFmtId="0" fontId="9" fillId="13" borderId="57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2" fillId="0" borderId="7" xfId="0" applyFont="1" applyFill="1" applyBorder="1" applyAlignment="1" applyProtection="1">
      <alignment horizontal="center" vertical="center"/>
      <protection hidden="1"/>
    </xf>
    <xf numFmtId="0" fontId="12" fillId="0" borderId="11" xfId="0" applyFont="1" applyFill="1" applyBorder="1" applyAlignment="1" applyProtection="1">
      <alignment horizontal="center" vertical="center"/>
      <protection hidden="1"/>
    </xf>
    <xf numFmtId="0" fontId="9" fillId="13" borderId="57" xfId="0" applyFont="1" applyFill="1" applyBorder="1" applyAlignment="1" applyProtection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2" fillId="26" borderId="2" xfId="0" applyFont="1" applyFill="1" applyBorder="1" applyAlignment="1" applyProtection="1">
      <alignment horizontal="center" vertical="center"/>
      <protection locked="0" hidden="1"/>
    </xf>
    <xf numFmtId="0" fontId="0" fillId="0" borderId="10" xfId="0" applyBorder="1" applyProtection="1"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6" borderId="10" xfId="0" applyFill="1" applyBorder="1" applyAlignment="1" applyProtection="1">
      <alignment horizontal="center" vertical="center"/>
      <protection hidden="1"/>
    </xf>
    <xf numFmtId="0" fontId="0" fillId="11" borderId="10" xfId="0" applyFill="1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17" borderId="10" xfId="0" applyFill="1" applyBorder="1" applyAlignment="1" applyProtection="1">
      <alignment horizontal="center" vertical="center"/>
      <protection hidden="1"/>
    </xf>
    <xf numFmtId="0" fontId="0" fillId="0" borderId="57" xfId="0" applyFill="1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  <protection hidden="1"/>
    </xf>
    <xf numFmtId="0" fontId="0" fillId="16" borderId="10" xfId="0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0" fillId="4" borderId="10" xfId="0" applyFill="1" applyBorder="1" applyAlignment="1" applyProtection="1">
      <alignment horizontal="center" vertical="center"/>
      <protection hidden="1"/>
    </xf>
    <xf numFmtId="0" fontId="0" fillId="0" borderId="58" xfId="0" applyFont="1" applyFill="1" applyBorder="1" applyAlignment="1" applyProtection="1">
      <alignment horizontal="center" vertical="center"/>
      <protection hidden="1"/>
    </xf>
    <xf numFmtId="0" fontId="0" fillId="0" borderId="36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horizontal="center" vertical="center"/>
      <protection hidden="1"/>
    </xf>
    <xf numFmtId="0" fontId="0" fillId="21" borderId="4" xfId="0" applyFill="1" applyBorder="1" applyAlignment="1" applyProtection="1">
      <alignment horizontal="center" vertical="center"/>
      <protection locked="0" hidden="1"/>
    </xf>
    <xf numFmtId="0" fontId="0" fillId="21" borderId="7" xfId="0" applyFill="1" applyBorder="1" applyAlignment="1" applyProtection="1">
      <alignment horizontal="center" vertical="center"/>
      <protection locked="0" hidden="1"/>
    </xf>
    <xf numFmtId="0" fontId="0" fillId="21" borderId="11" xfId="0" applyFill="1" applyBorder="1" applyAlignment="1" applyProtection="1">
      <alignment horizontal="center" vertical="center"/>
      <protection locked="0" hidden="1"/>
    </xf>
    <xf numFmtId="0" fontId="0" fillId="0" borderId="10" xfId="0" applyBorder="1" applyAlignment="1" applyProtection="1">
      <alignment horizontal="left" vertical="center"/>
      <protection hidden="1"/>
    </xf>
    <xf numFmtId="0" fontId="12" fillId="7" borderId="29" xfId="0" applyFont="1" applyFill="1" applyBorder="1" applyAlignment="1" applyProtection="1">
      <alignment horizontal="left"/>
      <protection locked="0" hidden="1"/>
    </xf>
    <xf numFmtId="0" fontId="2" fillId="28" borderId="2" xfId="0" applyFont="1" applyFill="1" applyBorder="1" applyAlignment="1" applyProtection="1">
      <alignment horizontal="center" vertical="center"/>
      <protection hidden="1"/>
    </xf>
    <xf numFmtId="0" fontId="12" fillId="11" borderId="37" xfId="0" applyFont="1" applyFill="1" applyBorder="1" applyAlignment="1" applyProtection="1">
      <alignment horizontal="center" vertical="center"/>
      <protection hidden="1"/>
    </xf>
    <xf numFmtId="0" fontId="12" fillId="11" borderId="48" xfId="0" applyFont="1" applyFill="1" applyBorder="1" applyAlignment="1" applyProtection="1">
      <alignment horizontal="center" vertical="center"/>
      <protection hidden="1"/>
    </xf>
    <xf numFmtId="0" fontId="52" fillId="11" borderId="4" xfId="0" applyFont="1" applyFill="1" applyBorder="1" applyAlignment="1" applyProtection="1">
      <alignment horizontal="center" vertical="center"/>
      <protection hidden="1"/>
    </xf>
    <xf numFmtId="0" fontId="52" fillId="11" borderId="7" xfId="0" applyFont="1" applyFill="1" applyBorder="1" applyAlignment="1" applyProtection="1">
      <alignment horizontal="center" vertical="center"/>
      <protection hidden="1"/>
    </xf>
    <xf numFmtId="0" fontId="12" fillId="11" borderId="47" xfId="0" applyFont="1" applyFill="1" applyBorder="1" applyAlignment="1" applyProtection="1">
      <alignment horizontal="center" vertical="center"/>
      <protection hidden="1"/>
    </xf>
    <xf numFmtId="0" fontId="52" fillId="11" borderId="11" xfId="0" applyFont="1" applyFill="1" applyBorder="1" applyAlignment="1" applyProtection="1">
      <alignment horizontal="center" vertical="center"/>
      <protection hidden="1"/>
    </xf>
    <xf numFmtId="0" fontId="44" fillId="11" borderId="4" xfId="0" applyFont="1" applyFill="1" applyBorder="1" applyAlignment="1" applyProtection="1">
      <alignment horizontal="center" vertical="center"/>
      <protection hidden="1"/>
    </xf>
    <xf numFmtId="0" fontId="44" fillId="11" borderId="7" xfId="0" applyFont="1" applyFill="1" applyBorder="1" applyAlignment="1" applyProtection="1">
      <alignment horizontal="center" vertical="center"/>
      <protection hidden="1"/>
    </xf>
    <xf numFmtId="0" fontId="52" fillId="11" borderId="7" xfId="0" applyFont="1" applyFill="1" applyBorder="1" applyAlignment="1" applyProtection="1">
      <alignment horizontal="center"/>
      <protection hidden="1"/>
    </xf>
    <xf numFmtId="0" fontId="7" fillId="2" borderId="29" xfId="0" applyNumberFormat="1" applyFont="1" applyFill="1" applyBorder="1" applyAlignment="1" applyProtection="1"/>
    <xf numFmtId="2" fontId="5" fillId="2" borderId="2" xfId="0" applyNumberFormat="1" applyFont="1" applyFill="1" applyBorder="1" applyAlignment="1" applyProtection="1">
      <alignment horizontal="center" vertical="center"/>
    </xf>
    <xf numFmtId="2" fontId="8" fillId="0" borderId="18" xfId="0" applyNumberFormat="1" applyFont="1" applyFill="1" applyBorder="1" applyAlignment="1" applyProtection="1">
      <alignment horizontal="center" wrapText="1"/>
    </xf>
    <xf numFmtId="2" fontId="8" fillId="2" borderId="0" xfId="0" applyNumberFormat="1" applyFont="1" applyFill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49" fontId="8" fillId="0" borderId="18" xfId="0" applyNumberFormat="1" applyFont="1" applyFill="1" applyBorder="1" applyAlignment="1" applyProtection="1">
      <alignment horizontal="center" wrapText="1"/>
    </xf>
    <xf numFmtId="49" fontId="8" fillId="0" borderId="7" xfId="0" applyNumberFormat="1" applyFont="1" applyFill="1" applyBorder="1" applyAlignment="1" applyProtection="1">
      <alignment horizontal="center" wrapText="1"/>
    </xf>
    <xf numFmtId="49" fontId="30" fillId="0" borderId="18" xfId="0" applyNumberFormat="1" applyFont="1" applyFill="1" applyBorder="1" applyAlignment="1" applyProtection="1">
      <alignment horizontal="center" wrapText="1"/>
    </xf>
    <xf numFmtId="49" fontId="30" fillId="0" borderId="7" xfId="0" applyNumberFormat="1" applyFont="1" applyFill="1" applyBorder="1" applyAlignment="1" applyProtection="1">
      <alignment horizontal="center" wrapText="1"/>
    </xf>
    <xf numFmtId="0" fontId="56" fillId="0" borderId="2" xfId="0" applyNumberFormat="1" applyFont="1" applyFill="1" applyBorder="1" applyAlignment="1" applyProtection="1">
      <alignment horizontal="center" vertical="center" wrapText="1"/>
    </xf>
    <xf numFmtId="166" fontId="33" fillId="7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Alignment="1" applyProtection="1">
      <alignment horizontal="center" vertical="center"/>
      <protection hidden="1"/>
    </xf>
    <xf numFmtId="0" fontId="0" fillId="2" borderId="0" xfId="0" applyFont="1" applyFill="1" applyAlignment="1" applyProtection="1">
      <alignment horizontal="center"/>
      <protection hidden="1"/>
    </xf>
    <xf numFmtId="166" fontId="35" fillId="7" borderId="0" xfId="0" applyNumberFormat="1" applyFont="1" applyFill="1" applyBorder="1" applyAlignment="1" applyProtection="1">
      <alignment horizontal="center" wrapText="1"/>
      <protection hidden="1"/>
    </xf>
    <xf numFmtId="166" fontId="0" fillId="7" borderId="0" xfId="0" applyNumberFormat="1" applyFont="1" applyFill="1" applyAlignment="1" applyProtection="1">
      <alignment horizontal="center" wrapText="1"/>
      <protection hidden="1"/>
    </xf>
    <xf numFmtId="166" fontId="0" fillId="7" borderId="0" xfId="0" applyNumberFormat="1" applyFont="1" applyFill="1" applyBorder="1" applyAlignment="1" applyProtection="1">
      <alignment horizontal="center" wrapText="1"/>
      <protection hidden="1"/>
    </xf>
    <xf numFmtId="166" fontId="35" fillId="2" borderId="0" xfId="0" applyNumberFormat="1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0" fontId="15" fillId="11" borderId="0" xfId="0" applyFont="1" applyFill="1" applyBorder="1" applyAlignment="1" applyProtection="1">
      <alignment horizontal="right" vertical="center"/>
      <protection hidden="1"/>
    </xf>
    <xf numFmtId="0" fontId="36" fillId="11" borderId="0" xfId="0" applyFont="1" applyFill="1" applyBorder="1" applyAlignment="1" applyProtection="1">
      <alignment horizontal="center"/>
      <protection hidden="1"/>
    </xf>
    <xf numFmtId="0" fontId="50" fillId="11" borderId="0" xfId="0" applyFont="1" applyFill="1" applyBorder="1" applyProtection="1">
      <protection hidden="1"/>
    </xf>
    <xf numFmtId="0" fontId="2" fillId="11" borderId="0" xfId="0" applyFont="1" applyFill="1" applyBorder="1" applyProtection="1">
      <protection hidden="1"/>
    </xf>
    <xf numFmtId="0" fontId="2" fillId="11" borderId="29" xfId="0" applyFont="1" applyFill="1" applyBorder="1" applyProtection="1">
      <protection hidden="1"/>
    </xf>
    <xf numFmtId="0" fontId="57" fillId="11" borderId="0" xfId="0" applyFont="1" applyFill="1" applyBorder="1" applyAlignment="1" applyProtection="1">
      <alignment horizontal="center" vertical="center"/>
      <protection hidden="1"/>
    </xf>
    <xf numFmtId="0" fontId="50" fillId="11" borderId="0" xfId="0" applyFont="1" applyFill="1" applyBorder="1" applyAlignment="1" applyProtection="1">
      <alignment horizontal="center"/>
      <protection hidden="1"/>
    </xf>
    <xf numFmtId="0" fontId="2" fillId="11" borderId="0" xfId="0" applyFont="1" applyFill="1" applyBorder="1" applyAlignment="1" applyProtection="1">
      <alignment horizontal="center"/>
      <protection hidden="1"/>
    </xf>
    <xf numFmtId="0" fontId="2" fillId="11" borderId="29" xfId="0" applyFont="1" applyFill="1" applyBorder="1" applyAlignment="1" applyProtection="1">
      <alignment horizontal="center"/>
      <protection hidden="1"/>
    </xf>
    <xf numFmtId="0" fontId="15" fillId="11" borderId="0" xfId="0" applyFont="1" applyFill="1" applyBorder="1" applyAlignment="1" applyProtection="1">
      <alignment horizontal="center" vertical="center"/>
      <protection hidden="1"/>
    </xf>
    <xf numFmtId="0" fontId="57" fillId="11" borderId="0" xfId="0" applyFont="1" applyFill="1" applyBorder="1" applyAlignment="1" applyProtection="1">
      <alignment horizontal="center"/>
      <protection hidden="1"/>
    </xf>
    <xf numFmtId="0" fontId="57" fillId="11" borderId="29" xfId="0" applyFont="1" applyFill="1" applyBorder="1" applyAlignment="1" applyProtection="1">
      <alignment horizontal="center"/>
      <protection hidden="1"/>
    </xf>
    <xf numFmtId="0" fontId="30" fillId="0" borderId="30" xfId="0" applyFont="1" applyBorder="1" applyAlignment="1" applyProtection="1">
      <alignment horizontal="right" vertical="center"/>
      <protection hidden="1"/>
    </xf>
    <xf numFmtId="0" fontId="7" fillId="2" borderId="0" xfId="0" applyNumberFormat="1" applyFont="1" applyFill="1" applyBorder="1" applyAlignment="1" applyProtection="1">
      <alignment horizontal="center"/>
    </xf>
    <xf numFmtId="0" fontId="12" fillId="6" borderId="54" xfId="0" applyFont="1" applyFill="1" applyBorder="1" applyAlignment="1" applyProtection="1">
      <alignment horizontal="center"/>
      <protection hidden="1"/>
    </xf>
    <xf numFmtId="0" fontId="12" fillId="6" borderId="55" xfId="0" applyFont="1" applyFill="1" applyBorder="1" applyAlignment="1" applyProtection="1">
      <alignment horizontal="center"/>
      <protection hidden="1"/>
    </xf>
    <xf numFmtId="0" fontId="12" fillId="6" borderId="56" xfId="0" applyFont="1" applyFill="1" applyBorder="1" applyAlignment="1" applyProtection="1">
      <alignment horizontal="center"/>
      <protection hidden="1"/>
    </xf>
    <xf numFmtId="0" fontId="12" fillId="16" borderId="31" xfId="0" applyFont="1" applyFill="1" applyBorder="1" applyAlignment="1" applyProtection="1">
      <alignment horizontal="center"/>
      <protection hidden="1"/>
    </xf>
    <xf numFmtId="0" fontId="12" fillId="16" borderId="32" xfId="0" applyFont="1" applyFill="1" applyBorder="1" applyAlignment="1" applyProtection="1">
      <alignment horizontal="center"/>
      <protection hidden="1"/>
    </xf>
    <xf numFmtId="0" fontId="12" fillId="16" borderId="33" xfId="0" applyFont="1" applyFill="1" applyBorder="1" applyAlignment="1" applyProtection="1">
      <alignment horizontal="center"/>
      <protection hidden="1"/>
    </xf>
    <xf numFmtId="0" fontId="12" fillId="11" borderId="31" xfId="0" applyFont="1" applyFill="1" applyBorder="1" applyAlignment="1" applyProtection="1">
      <alignment horizontal="center"/>
      <protection hidden="1"/>
    </xf>
    <xf numFmtId="0" fontId="12" fillId="11" borderId="32" xfId="0" applyFont="1" applyFill="1" applyBorder="1" applyAlignment="1" applyProtection="1">
      <alignment horizontal="center"/>
      <protection hidden="1"/>
    </xf>
    <xf numFmtId="0" fontId="12" fillId="11" borderId="33" xfId="0" applyFont="1" applyFill="1" applyBorder="1" applyAlignment="1" applyProtection="1">
      <alignment horizontal="center"/>
      <protection hidden="1"/>
    </xf>
    <xf numFmtId="0" fontId="18" fillId="3" borderId="31" xfId="0" applyFont="1" applyFill="1" applyBorder="1" applyAlignment="1" applyProtection="1">
      <alignment horizontal="center" vertical="center"/>
      <protection hidden="1"/>
    </xf>
    <xf numFmtId="0" fontId="18" fillId="3" borderId="32" xfId="0" applyFont="1" applyFill="1" applyBorder="1" applyAlignment="1" applyProtection="1">
      <alignment horizontal="center" vertical="center"/>
      <protection hidden="1"/>
    </xf>
    <xf numFmtId="0" fontId="18" fillId="3" borderId="33" xfId="0" applyFont="1" applyFill="1" applyBorder="1" applyAlignment="1" applyProtection="1">
      <alignment horizontal="center" vertical="center"/>
      <protection hidden="1"/>
    </xf>
    <xf numFmtId="0" fontId="16" fillId="7" borderId="24" xfId="0" applyFont="1" applyFill="1" applyBorder="1" applyAlignment="1" applyProtection="1">
      <alignment horizontal="center" vertical="center"/>
      <protection hidden="1"/>
    </xf>
    <xf numFmtId="0" fontId="16" fillId="7" borderId="25" xfId="0" applyFont="1" applyFill="1" applyBorder="1" applyAlignment="1" applyProtection="1">
      <alignment horizontal="center" vertical="center"/>
      <protection hidden="1"/>
    </xf>
    <xf numFmtId="0" fontId="16" fillId="7" borderId="29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0" fontId="10" fillId="7" borderId="31" xfId="0" applyFont="1" applyFill="1" applyBorder="1" applyAlignment="1" applyProtection="1">
      <alignment horizontal="center" vertical="center"/>
      <protection hidden="1"/>
    </xf>
    <xf numFmtId="0" fontId="10" fillId="7" borderId="32" xfId="0" applyFont="1" applyFill="1" applyBorder="1" applyAlignment="1" applyProtection="1">
      <alignment horizontal="center" vertical="center"/>
      <protection hidden="1"/>
    </xf>
    <xf numFmtId="0" fontId="10" fillId="7" borderId="33" xfId="0" applyFont="1" applyFill="1" applyBorder="1" applyAlignment="1" applyProtection="1">
      <alignment horizontal="center" vertical="center"/>
      <protection hidden="1"/>
    </xf>
    <xf numFmtId="164" fontId="10" fillId="7" borderId="31" xfId="0" applyNumberFormat="1" applyFont="1" applyFill="1" applyBorder="1" applyAlignment="1" applyProtection="1">
      <alignment horizontal="center" vertical="center" shrinkToFit="1"/>
      <protection hidden="1"/>
    </xf>
    <xf numFmtId="164" fontId="10" fillId="7" borderId="33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8" xfId="0" applyFill="1" applyBorder="1" applyAlignment="1" applyProtection="1">
      <alignment horizontal="center" vertical="center"/>
      <protection hidden="1"/>
    </xf>
    <xf numFmtId="0" fontId="15" fillId="0" borderId="27" xfId="0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0" fontId="15" fillId="0" borderId="28" xfId="0" applyFont="1" applyFill="1" applyBorder="1" applyAlignment="1" applyProtection="1">
      <alignment horizontal="left" vertical="center" wrapText="1"/>
      <protection hidden="1"/>
    </xf>
    <xf numFmtId="0" fontId="15" fillId="0" borderId="31" xfId="0" applyFont="1" applyFill="1" applyBorder="1" applyAlignment="1" applyProtection="1">
      <alignment horizontal="left" vertical="center" wrapText="1"/>
      <protection hidden="1"/>
    </xf>
    <xf numFmtId="0" fontId="15" fillId="0" borderId="32" xfId="0" applyFont="1" applyFill="1" applyBorder="1" applyAlignment="1" applyProtection="1">
      <alignment horizontal="left" vertical="center" wrapText="1"/>
      <protection hidden="1"/>
    </xf>
    <xf numFmtId="0" fontId="15" fillId="0" borderId="33" xfId="0" applyFont="1" applyFill="1" applyBorder="1" applyAlignment="1" applyProtection="1">
      <alignment horizontal="left" vertical="center" wrapText="1"/>
      <protection hidden="1"/>
    </xf>
    <xf numFmtId="0" fontId="15" fillId="0" borderId="31" xfId="0" applyFont="1" applyFill="1" applyBorder="1" applyAlignment="1" applyProtection="1">
      <alignment horizontal="left" vertical="center" wrapText="1"/>
      <protection locked="0"/>
    </xf>
    <xf numFmtId="0" fontId="15" fillId="0" borderId="32" xfId="0" applyFont="1" applyFill="1" applyBorder="1" applyAlignment="1" applyProtection="1">
      <alignment horizontal="left" vertical="center" wrapText="1"/>
      <protection locked="0"/>
    </xf>
    <xf numFmtId="0" fontId="15" fillId="0" borderId="33" xfId="0" applyFont="1" applyFill="1" applyBorder="1" applyAlignment="1" applyProtection="1">
      <alignment horizontal="left" vertical="center" wrapText="1"/>
      <protection locked="0"/>
    </xf>
    <xf numFmtId="0" fontId="0" fillId="3" borderId="34" xfId="0" applyFill="1" applyBorder="1" applyAlignment="1">
      <alignment vertical="center"/>
    </xf>
    <xf numFmtId="0" fontId="16" fillId="7" borderId="24" xfId="0" applyFont="1" applyFill="1" applyBorder="1" applyAlignment="1" applyProtection="1">
      <alignment horizontal="center" vertical="center"/>
    </xf>
    <xf numFmtId="0" fontId="16" fillId="7" borderId="25" xfId="0" applyFont="1" applyFill="1" applyBorder="1" applyAlignment="1" applyProtection="1">
      <alignment horizontal="center" vertical="center"/>
    </xf>
    <xf numFmtId="0" fontId="16" fillId="7" borderId="29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45" fillId="4" borderId="31" xfId="0" applyFont="1" applyFill="1" applyBorder="1" applyAlignment="1" applyProtection="1">
      <alignment horizontal="center" vertical="center"/>
      <protection hidden="1"/>
    </xf>
    <xf numFmtId="0" fontId="45" fillId="4" borderId="32" xfId="0" applyFont="1" applyFill="1" applyBorder="1" applyAlignment="1" applyProtection="1">
      <alignment horizontal="center" vertical="center"/>
      <protection hidden="1"/>
    </xf>
    <xf numFmtId="0" fontId="45" fillId="4" borderId="33" xfId="0" applyFont="1" applyFill="1" applyBorder="1" applyAlignment="1" applyProtection="1">
      <alignment horizontal="center" vertical="center"/>
      <protection hidden="1"/>
    </xf>
    <xf numFmtId="0" fontId="52" fillId="7" borderId="31" xfId="0" applyFont="1" applyFill="1" applyBorder="1" applyAlignment="1" applyProtection="1">
      <alignment horizontal="center" vertical="center"/>
      <protection hidden="1"/>
    </xf>
    <xf numFmtId="0" fontId="52" fillId="7" borderId="32" xfId="0" applyFont="1" applyFill="1" applyBorder="1" applyAlignment="1" applyProtection="1">
      <alignment horizontal="center" vertical="center"/>
      <protection hidden="1"/>
    </xf>
    <xf numFmtId="0" fontId="52" fillId="7" borderId="33" xfId="0" applyFont="1" applyFill="1" applyBorder="1" applyAlignment="1" applyProtection="1">
      <alignment horizontal="center" vertical="center"/>
      <protection hidden="1"/>
    </xf>
    <xf numFmtId="0" fontId="12" fillId="6" borderId="31" xfId="0" applyFont="1" applyFill="1" applyBorder="1" applyAlignment="1" applyProtection="1">
      <alignment horizontal="center"/>
      <protection hidden="1"/>
    </xf>
    <xf numFmtId="0" fontId="12" fillId="6" borderId="32" xfId="0" applyFont="1" applyFill="1" applyBorder="1" applyAlignment="1" applyProtection="1">
      <alignment horizontal="center"/>
      <protection hidden="1"/>
    </xf>
    <xf numFmtId="0" fontId="12" fillId="6" borderId="33" xfId="0" applyFont="1" applyFill="1" applyBorder="1" applyAlignment="1" applyProtection="1">
      <alignment horizontal="center"/>
      <protection hidden="1"/>
    </xf>
    <xf numFmtId="0" fontId="12" fillId="4" borderId="31" xfId="0" applyFont="1" applyFill="1" applyBorder="1" applyAlignment="1" applyProtection="1">
      <alignment horizontal="center"/>
      <protection hidden="1"/>
    </xf>
    <xf numFmtId="0" fontId="12" fillId="4" borderId="32" xfId="0" applyFont="1" applyFill="1" applyBorder="1" applyAlignment="1" applyProtection="1">
      <alignment horizontal="center"/>
      <protection hidden="1"/>
    </xf>
    <xf numFmtId="0" fontId="12" fillId="4" borderId="33" xfId="0" applyFont="1" applyFill="1" applyBorder="1" applyAlignment="1" applyProtection="1">
      <alignment horizontal="center"/>
      <protection hidden="1"/>
    </xf>
    <xf numFmtId="0" fontId="12" fillId="17" borderId="31" xfId="0" applyFont="1" applyFill="1" applyBorder="1" applyAlignment="1" applyProtection="1">
      <alignment horizontal="center"/>
      <protection hidden="1"/>
    </xf>
    <xf numFmtId="0" fontId="12" fillId="17" borderId="32" xfId="0" applyFont="1" applyFill="1" applyBorder="1" applyAlignment="1" applyProtection="1">
      <alignment horizontal="center"/>
      <protection hidden="1"/>
    </xf>
    <xf numFmtId="0" fontId="12" fillId="17" borderId="33" xfId="0" applyFont="1" applyFill="1" applyBorder="1" applyAlignment="1" applyProtection="1">
      <alignment horizontal="center"/>
      <protection hidden="1"/>
    </xf>
    <xf numFmtId="0" fontId="12" fillId="3" borderId="31" xfId="0" applyFont="1" applyFill="1" applyBorder="1" applyAlignment="1" applyProtection="1">
      <alignment horizontal="center"/>
      <protection hidden="1"/>
    </xf>
    <xf numFmtId="0" fontId="12" fillId="3" borderId="32" xfId="0" applyFont="1" applyFill="1" applyBorder="1" applyAlignment="1" applyProtection="1">
      <alignment horizontal="center"/>
      <protection hidden="1"/>
    </xf>
    <xf numFmtId="0" fontId="12" fillId="3" borderId="33" xfId="0" applyFont="1" applyFill="1" applyBorder="1" applyAlignment="1" applyProtection="1">
      <alignment horizontal="center"/>
      <protection hidden="1"/>
    </xf>
    <xf numFmtId="0" fontId="0" fillId="4" borderId="34" xfId="0" applyFill="1" applyBorder="1" applyAlignment="1">
      <alignment horizontal="center" vertical="center"/>
    </xf>
    <xf numFmtId="0" fontId="45" fillId="5" borderId="31" xfId="0" applyFont="1" applyFill="1" applyBorder="1" applyAlignment="1" applyProtection="1">
      <alignment horizontal="center" vertical="center"/>
      <protection hidden="1"/>
    </xf>
    <xf numFmtId="0" fontId="45" fillId="5" borderId="32" xfId="0" applyFont="1" applyFill="1" applyBorder="1" applyAlignment="1" applyProtection="1">
      <alignment horizontal="center" vertical="center"/>
      <protection hidden="1"/>
    </xf>
    <xf numFmtId="0" fontId="45" fillId="5" borderId="33" xfId="0" applyFont="1" applyFill="1" applyBorder="1" applyAlignment="1" applyProtection="1">
      <alignment horizontal="center" vertical="center"/>
      <protection hidden="1"/>
    </xf>
    <xf numFmtId="0" fontId="0" fillId="5" borderId="34" xfId="0" applyFill="1" applyBorder="1" applyAlignment="1" applyProtection="1">
      <alignment horizontal="center"/>
      <protection hidden="1"/>
    </xf>
    <xf numFmtId="0" fontId="12" fillId="0" borderId="31" xfId="0" applyFont="1" applyFill="1" applyBorder="1" applyAlignment="1" applyProtection="1">
      <alignment horizontal="center" vertical="center" wrapText="1"/>
      <protection hidden="1"/>
    </xf>
    <xf numFmtId="0" fontId="12" fillId="0" borderId="32" xfId="0" applyFont="1" applyFill="1" applyBorder="1" applyAlignment="1" applyProtection="1">
      <alignment horizontal="center" vertical="center" wrapText="1"/>
      <protection hidden="1"/>
    </xf>
    <xf numFmtId="0" fontId="12" fillId="0" borderId="33" xfId="0" applyFont="1" applyFill="1" applyBorder="1" applyAlignment="1" applyProtection="1">
      <alignment horizontal="center" vertical="center" wrapText="1"/>
      <protection hidden="1"/>
    </xf>
    <xf numFmtId="0" fontId="18" fillId="6" borderId="31" xfId="0" applyFont="1" applyFill="1" applyBorder="1" applyAlignment="1" applyProtection="1">
      <alignment horizontal="center" vertical="center"/>
    </xf>
    <xf numFmtId="0" fontId="18" fillId="6" borderId="32" xfId="0" applyFont="1" applyFill="1" applyBorder="1" applyAlignment="1" applyProtection="1">
      <alignment horizontal="center" vertical="center"/>
    </xf>
    <xf numFmtId="0" fontId="18" fillId="6" borderId="33" xfId="0" applyFont="1" applyFill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 wrapText="1"/>
    </xf>
    <xf numFmtId="0" fontId="0" fillId="0" borderId="32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164" fontId="10" fillId="7" borderId="31" xfId="0" applyNumberFormat="1" applyFont="1" applyFill="1" applyBorder="1" applyAlignment="1" applyProtection="1">
      <alignment horizontal="center" vertical="center" shrinkToFit="1"/>
    </xf>
    <xf numFmtId="164" fontId="10" fillId="7" borderId="33" xfId="0" applyNumberFormat="1" applyFont="1" applyFill="1" applyBorder="1" applyAlignment="1" applyProtection="1">
      <alignment horizontal="center" vertical="center" shrinkToFit="1"/>
    </xf>
    <xf numFmtId="0" fontId="15" fillId="0" borderId="31" xfId="0" applyFont="1" applyFill="1" applyBorder="1" applyAlignment="1" applyProtection="1">
      <alignment horizontal="left" vertical="center" wrapText="1"/>
    </xf>
    <xf numFmtId="0" fontId="15" fillId="0" borderId="32" xfId="0" applyFont="1" applyFill="1" applyBorder="1" applyAlignment="1" applyProtection="1">
      <alignment horizontal="left" vertical="center" wrapText="1"/>
    </xf>
    <xf numFmtId="0" fontId="15" fillId="0" borderId="33" xfId="0" applyFont="1" applyFill="1" applyBorder="1" applyAlignment="1" applyProtection="1">
      <alignment horizontal="left" vertical="center" wrapText="1"/>
    </xf>
    <xf numFmtId="0" fontId="10" fillId="7" borderId="31" xfId="0" applyFont="1" applyFill="1" applyBorder="1" applyAlignment="1" applyProtection="1">
      <alignment horizontal="center" vertical="center"/>
    </xf>
    <xf numFmtId="0" fontId="10" fillId="7" borderId="32" xfId="0" applyFont="1" applyFill="1" applyBorder="1" applyAlignment="1" applyProtection="1">
      <alignment horizontal="center" vertical="center"/>
    </xf>
    <xf numFmtId="0" fontId="10" fillId="7" borderId="33" xfId="0" applyFont="1" applyFill="1" applyBorder="1" applyAlignment="1" applyProtection="1">
      <alignment horizontal="center" vertical="center"/>
    </xf>
    <xf numFmtId="0" fontId="12" fillId="7" borderId="31" xfId="0" applyFont="1" applyFill="1" applyBorder="1" applyAlignment="1" applyProtection="1">
      <alignment horizontal="center"/>
    </xf>
    <xf numFmtId="0" fontId="12" fillId="7" borderId="32" xfId="0" applyFont="1" applyFill="1" applyBorder="1" applyAlignment="1" applyProtection="1">
      <alignment horizontal="center"/>
    </xf>
    <xf numFmtId="0" fontId="12" fillId="7" borderId="33" xfId="0" applyFont="1" applyFill="1" applyBorder="1" applyAlignment="1" applyProtection="1">
      <alignment horizontal="center"/>
    </xf>
    <xf numFmtId="0" fontId="0" fillId="6" borderId="34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9" fillId="2" borderId="24" xfId="0" applyNumberFormat="1" applyFont="1" applyFill="1" applyBorder="1" applyAlignment="1" applyProtection="1">
      <alignment horizontal="center" vertical="center"/>
    </xf>
    <xf numFmtId="0" fontId="9" fillId="2" borderId="25" xfId="0" applyNumberFormat="1" applyFont="1" applyFill="1" applyBorder="1" applyAlignment="1" applyProtection="1">
      <alignment horizontal="center" vertical="center"/>
    </xf>
    <xf numFmtId="0" fontId="9" fillId="2" borderId="26" xfId="0" applyNumberFormat="1" applyFont="1" applyFill="1" applyBorder="1" applyAlignment="1" applyProtection="1">
      <alignment horizontal="center" vertical="center"/>
    </xf>
    <xf numFmtId="0" fontId="9" fillId="2" borderId="27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28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/>
    </xf>
    <xf numFmtId="0" fontId="18" fillId="5" borderId="31" xfId="0" applyFont="1" applyFill="1" applyBorder="1" applyAlignment="1" applyProtection="1">
      <alignment horizontal="center" vertical="center"/>
      <protection locked="0"/>
    </xf>
    <xf numFmtId="0" fontId="18" fillId="5" borderId="32" xfId="0" applyFont="1" applyFill="1" applyBorder="1" applyAlignment="1" applyProtection="1">
      <alignment horizontal="center" vertical="center"/>
      <protection locked="0"/>
    </xf>
    <xf numFmtId="0" fontId="18" fillId="5" borderId="33" xfId="0" applyFont="1" applyFill="1" applyBorder="1" applyAlignment="1" applyProtection="1">
      <alignment horizontal="center" vertical="center"/>
      <protection locked="0"/>
    </xf>
    <xf numFmtId="0" fontId="18" fillId="16" borderId="29" xfId="0" applyFont="1" applyFill="1" applyBorder="1" applyAlignment="1" applyProtection="1">
      <alignment horizontal="center" vertical="center"/>
      <protection locked="0"/>
    </xf>
    <xf numFmtId="0" fontId="18" fillId="16" borderId="0" xfId="0" applyFont="1" applyFill="1" applyBorder="1" applyAlignment="1" applyProtection="1">
      <alignment horizontal="center" vertical="center"/>
      <protection locked="0"/>
    </xf>
    <xf numFmtId="0" fontId="18" fillId="16" borderId="30" xfId="0" applyFont="1" applyFill="1" applyBorder="1" applyAlignment="1" applyProtection="1">
      <alignment horizontal="center" vertical="center"/>
      <protection locked="0"/>
    </xf>
    <xf numFmtId="0" fontId="18" fillId="3" borderId="31" xfId="0" applyFont="1" applyFill="1" applyBorder="1" applyAlignment="1" applyProtection="1">
      <alignment horizontal="center" vertical="center"/>
      <protection locked="0"/>
    </xf>
    <xf numFmtId="0" fontId="18" fillId="3" borderId="32" xfId="0" applyFont="1" applyFill="1" applyBorder="1" applyAlignment="1" applyProtection="1">
      <alignment horizontal="center" vertical="center"/>
      <protection locked="0"/>
    </xf>
    <xf numFmtId="0" fontId="18" fillId="3" borderId="33" xfId="0" applyFont="1" applyFill="1" applyBorder="1" applyAlignment="1" applyProtection="1">
      <alignment horizontal="center" vertical="center"/>
      <protection locked="0"/>
    </xf>
    <xf numFmtId="0" fontId="18" fillId="6" borderId="31" xfId="0" applyFont="1" applyFill="1" applyBorder="1" applyAlignment="1" applyProtection="1">
      <alignment horizontal="center" vertical="center"/>
      <protection locked="0"/>
    </xf>
    <xf numFmtId="0" fontId="18" fillId="6" borderId="32" xfId="0" applyFont="1" applyFill="1" applyBorder="1" applyAlignment="1" applyProtection="1">
      <alignment horizontal="center" vertical="center"/>
      <protection locked="0"/>
    </xf>
    <xf numFmtId="0" fontId="18" fillId="6" borderId="33" xfId="0" applyFont="1" applyFill="1" applyBorder="1" applyAlignment="1" applyProtection="1">
      <alignment horizontal="center" vertical="center"/>
      <protection locked="0"/>
    </xf>
    <xf numFmtId="0" fontId="18" fillId="16" borderId="31" xfId="0" applyFont="1" applyFill="1" applyBorder="1" applyAlignment="1" applyProtection="1">
      <alignment horizontal="center" vertical="center"/>
      <protection locked="0"/>
    </xf>
    <xf numFmtId="0" fontId="18" fillId="16" borderId="32" xfId="0" applyFont="1" applyFill="1" applyBorder="1" applyAlignment="1" applyProtection="1">
      <alignment horizontal="center" vertical="center"/>
      <protection locked="0"/>
    </xf>
    <xf numFmtId="0" fontId="18" fillId="16" borderId="33" xfId="0" applyFont="1" applyFill="1" applyBorder="1" applyAlignment="1" applyProtection="1">
      <alignment horizontal="center" vertical="center"/>
      <protection locked="0"/>
    </xf>
    <xf numFmtId="0" fontId="18" fillId="18" borderId="31" xfId="0" applyFont="1" applyFill="1" applyBorder="1" applyAlignment="1" applyProtection="1">
      <alignment horizontal="center" vertical="center"/>
      <protection locked="0"/>
    </xf>
    <xf numFmtId="0" fontId="18" fillId="18" borderId="32" xfId="0" applyFont="1" applyFill="1" applyBorder="1" applyAlignment="1" applyProtection="1">
      <alignment horizontal="center" vertical="center"/>
      <protection locked="0"/>
    </xf>
    <xf numFmtId="0" fontId="18" fillId="18" borderId="33" xfId="0" applyFont="1" applyFill="1" applyBorder="1" applyAlignment="1" applyProtection="1">
      <alignment horizontal="center" vertical="center"/>
      <protection locked="0"/>
    </xf>
    <xf numFmtId="0" fontId="18" fillId="19" borderId="31" xfId="0" applyFont="1" applyFill="1" applyBorder="1" applyAlignment="1" applyProtection="1">
      <alignment horizontal="center" vertical="center"/>
      <protection locked="0"/>
    </xf>
    <xf numFmtId="0" fontId="18" fillId="19" borderId="32" xfId="0" applyFont="1" applyFill="1" applyBorder="1" applyAlignment="1" applyProtection="1">
      <alignment horizontal="center" vertical="center"/>
      <protection locked="0"/>
    </xf>
    <xf numFmtId="0" fontId="18" fillId="19" borderId="33" xfId="0" applyFont="1" applyFill="1" applyBorder="1" applyAlignment="1" applyProtection="1">
      <alignment horizontal="center" vertical="center"/>
      <protection locked="0"/>
    </xf>
    <xf numFmtId="0" fontId="10" fillId="7" borderId="31" xfId="0" applyFont="1" applyFill="1" applyBorder="1" applyAlignment="1" applyProtection="1">
      <alignment horizontal="center" vertical="center"/>
      <protection locked="0"/>
    </xf>
    <xf numFmtId="0" fontId="10" fillId="7" borderId="32" xfId="0" applyFont="1" applyFill="1" applyBorder="1" applyAlignment="1" applyProtection="1">
      <alignment horizontal="center" vertical="center"/>
      <protection locked="0"/>
    </xf>
    <xf numFmtId="0" fontId="10" fillId="7" borderId="33" xfId="0" applyFont="1" applyFill="1" applyBorder="1" applyAlignment="1" applyProtection="1">
      <alignment horizontal="center" vertical="center"/>
      <protection locked="0"/>
    </xf>
    <xf numFmtId="164" fontId="10" fillId="7" borderId="31" xfId="0" applyNumberFormat="1" applyFont="1" applyFill="1" applyBorder="1" applyAlignment="1" applyProtection="1">
      <alignment horizontal="center" vertical="center" shrinkToFit="1"/>
      <protection locked="0"/>
    </xf>
    <xf numFmtId="164" fontId="10" fillId="7" borderId="33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0" xfId="0" applyFont="1" applyFill="1" applyBorder="1" applyAlignment="1" applyProtection="1">
      <alignment horizontal="center" vertical="center"/>
    </xf>
    <xf numFmtId="2" fontId="7" fillId="2" borderId="0" xfId="0" applyNumberFormat="1" applyFont="1" applyFill="1" applyBorder="1" applyAlignment="1" applyProtection="1">
      <alignment horizontal="center"/>
    </xf>
    <xf numFmtId="0" fontId="0" fillId="2" borderId="0" xfId="0" applyFill="1" applyProtection="1">
      <protection locked="0" hidden="1"/>
    </xf>
    <xf numFmtId="0" fontId="0" fillId="2" borderId="0" xfId="0" applyFill="1" applyAlignment="1">
      <alignment horizontal="center" vertical="center"/>
    </xf>
    <xf numFmtId="0" fontId="58" fillId="2" borderId="0" xfId="0" applyFont="1" applyFill="1"/>
    <xf numFmtId="0" fontId="58" fillId="2" borderId="0" xfId="0" applyFont="1" applyFill="1" applyProtection="1">
      <protection hidden="1"/>
    </xf>
  </cellXfs>
  <cellStyles count="2">
    <cellStyle name="Comma" xfId="1" builtinId="3"/>
    <cellStyle name="Normal" xfId="0" builtinId="0"/>
  </cellStyles>
  <dxfs count="38">
    <dxf>
      <font>
        <color theme="0"/>
      </font>
    </dxf>
    <dxf>
      <font>
        <color theme="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ill>
        <patternFill patternType="none">
          <bgColor indexed="65"/>
        </patternFill>
      </fill>
    </dxf>
    <dxf>
      <fill>
        <patternFill>
          <bgColor indexed="45"/>
        </patternFill>
      </fill>
    </dxf>
    <dxf>
      <fill>
        <patternFill patternType="none">
          <bgColor indexed="65"/>
        </patternFill>
      </fill>
    </dxf>
    <dxf>
      <fill>
        <patternFill>
          <bgColor indexed="47"/>
        </patternFill>
      </fill>
    </dxf>
    <dxf>
      <fill>
        <patternFill patternType="none">
          <bgColor indexed="65"/>
        </patternFill>
      </fill>
    </dxf>
    <dxf>
      <fill>
        <patternFill>
          <bgColor indexed="11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D5F4FF"/>
      <color rgb="FFE7F4D8"/>
      <color rgb="FFFFE1E1"/>
      <color rgb="FFFFEBAB"/>
      <color rgb="FFFFCCFF"/>
      <color rgb="FFFF99FF"/>
      <color rgb="FFFFFF66"/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esktop/Golf%20Society%20File/Golf%202019/Portugal%2019/Nov%20trip/Auto%20Log%20Portugal%202019%20No%20HC%20Cut%20-%20Copy/Portugal.Detail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esktop/Golf%20Society%20File/Golf%202019/Portugal%2019/Nov%20trip/Auto%20Log%20Portugal%202019%20No%20HC%20Cut%20-%20Copy/Portugal.Round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esktop/Golf%20Society%20File/Golf%202019/Portugal%2019/Nov%20trip/Users/Ian%20Gunn/AppData/Roaming/Microsoft/Excel/Member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esktop/Golf%20Society%20File/Golf%202019/Portugal%2019/Nov%20trip/Users/Ian%20Gunn/AppData/Roaming/Microsoft/Excel/Playe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esktop/Golf%20Society%20File/Golf%202019/Portugal%2019/Nov%20trip/Users/Ian%20Gunn/AppData/Roaming/Microsoft/Excel/Round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an%20Gunn/Desktop/Golf%20Society%20File/Golf%202019/Portugal%2019/Nov%20trip/Auto%20Log%20Portugal%202019%20No%20HC%20Cut%20TRIAL/Portugal.Detail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</sheetNames>
    <sheetDataSet>
      <sheetData sheetId="0">
        <row r="1">
          <cell r="B1" t="str">
            <v>Player 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Manual HC Calc"/>
    </sheetNames>
    <sheetDataSet>
      <sheetData sheetId="0">
        <row r="6">
          <cell r="F6">
            <v>0</v>
          </cell>
        </row>
      </sheetData>
      <sheetData sheetId="1">
        <row r="6">
          <cell r="D6">
            <v>1</v>
          </cell>
        </row>
      </sheetData>
      <sheetData sheetId="2">
        <row r="6">
          <cell r="F6">
            <v>0</v>
          </cell>
        </row>
      </sheetData>
      <sheetData sheetId="3">
        <row r="6">
          <cell r="D6">
            <v>1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  <sheetName val="2018"/>
      <sheetName val="2019"/>
      <sheetName val="2020"/>
    </sheetNames>
    <sheetDataSet>
      <sheetData sheetId="0" refreshError="1">
        <row r="1">
          <cell r="B1" t="str">
            <v>Joe Bell</v>
          </cell>
        </row>
        <row r="10">
          <cell r="E10">
            <v>43667</v>
          </cell>
        </row>
        <row r="25">
          <cell r="B25" t="str">
            <v>Player 25</v>
          </cell>
        </row>
        <row r="26">
          <cell r="B26" t="str">
            <v>Player 26</v>
          </cell>
        </row>
        <row r="27">
          <cell r="B27" t="str">
            <v>Player 27</v>
          </cell>
        </row>
        <row r="28">
          <cell r="B28" t="str">
            <v>Player 28</v>
          </cell>
        </row>
        <row r="29">
          <cell r="B29" t="str">
            <v>Player 29</v>
          </cell>
        </row>
        <row r="30">
          <cell r="B30" t="str">
            <v>Player 30</v>
          </cell>
        </row>
        <row r="31">
          <cell r="B31" t="str">
            <v>Player 31</v>
          </cell>
        </row>
        <row r="32">
          <cell r="B32" t="str">
            <v>Player 32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6"/>
      <sheetName val="S7"/>
      <sheetName val="S8"/>
      <sheetName val="S9"/>
      <sheetName val="S10"/>
      <sheetName val="S11"/>
      <sheetName val="S12"/>
      <sheetName val="S13"/>
      <sheetName val="S14"/>
      <sheetName val="S15"/>
      <sheetName val="S16"/>
      <sheetName val="S17"/>
      <sheetName val="S18"/>
      <sheetName val="S19"/>
      <sheetName val="S20"/>
      <sheetName val="S21"/>
      <sheetName val="S22"/>
      <sheetName val="S23"/>
      <sheetName val="S24"/>
      <sheetName val="S25"/>
      <sheetName val="S26"/>
      <sheetName val="S27"/>
      <sheetName val="S28"/>
      <sheetName val="S29"/>
      <sheetName val="S30"/>
      <sheetName val="S31"/>
      <sheetName val="S3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2">
          <cell r="D2">
            <v>0</v>
          </cell>
          <cell r="J2">
            <v>0</v>
          </cell>
        </row>
      </sheetData>
      <sheetData sheetId="25" refreshError="1">
        <row r="2">
          <cell r="D2">
            <v>0</v>
          </cell>
          <cell r="J2">
            <v>0</v>
          </cell>
        </row>
      </sheetData>
      <sheetData sheetId="26" refreshError="1">
        <row r="2">
          <cell r="D2">
            <v>0</v>
          </cell>
          <cell r="J2">
            <v>0</v>
          </cell>
        </row>
      </sheetData>
      <sheetData sheetId="27" refreshError="1">
        <row r="2">
          <cell r="D2">
            <v>0</v>
          </cell>
          <cell r="J2">
            <v>0</v>
          </cell>
        </row>
      </sheetData>
      <sheetData sheetId="28" refreshError="1">
        <row r="2">
          <cell r="D2">
            <v>0</v>
          </cell>
          <cell r="J2">
            <v>0</v>
          </cell>
        </row>
      </sheetData>
      <sheetData sheetId="29" refreshError="1">
        <row r="2">
          <cell r="D2">
            <v>0</v>
          </cell>
          <cell r="J2">
            <v>0</v>
          </cell>
        </row>
      </sheetData>
      <sheetData sheetId="30" refreshError="1">
        <row r="2">
          <cell r="D2">
            <v>0</v>
          </cell>
          <cell r="J2">
            <v>0</v>
          </cell>
        </row>
      </sheetData>
      <sheetData sheetId="31" refreshError="1">
        <row r="2">
          <cell r="D2">
            <v>0</v>
          </cell>
          <cell r="J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17"/>
      <sheetName val="R18"/>
    </sheetNames>
    <sheetDataSet>
      <sheetData sheetId="0" refreshError="1">
        <row r="6">
          <cell r="C6">
            <v>10.3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1" refreshError="1">
        <row r="6">
          <cell r="C6">
            <v>10.700000000000001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" refreshError="1">
        <row r="6">
          <cell r="C6">
            <v>9.8000000000000007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3" refreshError="1">
        <row r="6">
          <cell r="C6">
            <v>9.8000000000000007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lank"/>
    </sheetNames>
    <sheetDataSet>
      <sheetData sheetId="0">
        <row r="1">
          <cell r="B1" t="str">
            <v>Kevin Blenkinsop</v>
          </cell>
          <cell r="E1">
            <v>43770</v>
          </cell>
        </row>
        <row r="2">
          <cell r="E2">
            <v>43771</v>
          </cell>
        </row>
        <row r="3">
          <cell r="E3">
            <v>43772</v>
          </cell>
        </row>
        <row r="4">
          <cell r="E4">
            <v>43773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HK55"/>
  <sheetViews>
    <sheetView tabSelected="1" zoomScale="65" zoomScaleNormal="65" workbookViewId="0">
      <selection activeCell="B3" sqref="B3"/>
    </sheetView>
  </sheetViews>
  <sheetFormatPr defaultColWidth="9" defaultRowHeight="14.3"/>
  <cols>
    <col min="1" max="1" width="1.5" style="231" customWidth="1"/>
    <col min="2" max="3" width="8.5" style="231" customWidth="1"/>
    <col min="4" max="4" width="7.5" style="231" hidden="1" customWidth="1"/>
    <col min="5" max="6" width="8.5" style="231" customWidth="1"/>
    <col min="7" max="7" width="2.5" style="231" customWidth="1"/>
    <col min="8" max="11" width="7.625" style="231" hidden="1" customWidth="1"/>
    <col min="12" max="12" width="7.5" style="231" customWidth="1"/>
    <col min="13" max="15" width="0" style="231" hidden="1" customWidth="1"/>
    <col min="16" max="16" width="7.5" style="231" customWidth="1"/>
    <col min="17" max="17" width="2.375" style="231" hidden="1" customWidth="1"/>
    <col min="18" max="18" width="12" style="231" hidden="1" customWidth="1"/>
    <col min="19" max="20" width="6.625" style="231" hidden="1" customWidth="1"/>
    <col min="21" max="21" width="7.5" style="231" hidden="1" customWidth="1"/>
    <col min="22" max="23" width="6.625" style="231" hidden="1" customWidth="1"/>
    <col min="24" max="24" width="0.875" style="231" customWidth="1"/>
    <col min="25" max="28" width="7.625" style="231" hidden="1" customWidth="1"/>
    <col min="29" max="29" width="7.5" style="231" customWidth="1"/>
    <col min="30" max="32" width="0" style="231" hidden="1" customWidth="1"/>
    <col min="33" max="33" width="7.5" style="231" customWidth="1"/>
    <col min="34" max="34" width="2.375" style="231" hidden="1" customWidth="1"/>
    <col min="35" max="35" width="12" style="231" hidden="1" customWidth="1"/>
    <col min="36" max="37" width="6.625" style="231" hidden="1" customWidth="1"/>
    <col min="38" max="38" width="7.5" style="231" hidden="1" customWidth="1"/>
    <col min="39" max="40" width="6.625" style="231" hidden="1" customWidth="1"/>
    <col min="41" max="41" width="0.875" style="231" customWidth="1"/>
    <col min="42" max="45" width="7.625" style="231" hidden="1" customWidth="1"/>
    <col min="46" max="46" width="7.5" style="231" customWidth="1"/>
    <col min="47" max="49" width="0" style="231" hidden="1" customWidth="1"/>
    <col min="50" max="50" width="7.5" style="231" customWidth="1"/>
    <col min="51" max="51" width="2.375" style="231" hidden="1" customWidth="1"/>
    <col min="52" max="52" width="12" style="231" hidden="1" customWidth="1"/>
    <col min="53" max="54" width="6.625" style="231" hidden="1" customWidth="1"/>
    <col min="55" max="55" width="7.5" style="231" hidden="1" customWidth="1"/>
    <col min="56" max="57" width="6.625" style="231" hidden="1" customWidth="1"/>
    <col min="58" max="58" width="0.875" style="231" customWidth="1"/>
    <col min="59" max="62" width="7.625" style="231" hidden="1" customWidth="1"/>
    <col min="63" max="63" width="7.5" style="231" customWidth="1"/>
    <col min="64" max="66" width="0" style="231" hidden="1" customWidth="1"/>
    <col min="67" max="67" width="7.5" style="231" customWidth="1"/>
    <col min="68" max="68" width="2.375" style="231" hidden="1" customWidth="1"/>
    <col min="69" max="69" width="12" style="231" hidden="1" customWidth="1"/>
    <col min="70" max="71" width="6.625" style="231" hidden="1" customWidth="1"/>
    <col min="72" max="72" width="7.5" style="231" hidden="1" customWidth="1"/>
    <col min="73" max="78" width="6.625" style="231" hidden="1" customWidth="1"/>
    <col min="79" max="79" width="6.625" style="231" customWidth="1"/>
    <col min="80" max="80" width="2.5" style="231" customWidth="1"/>
    <col min="81" max="84" width="7.625" style="231" hidden="1" customWidth="1"/>
    <col min="85" max="85" width="7.5" style="231" customWidth="1"/>
    <col min="86" max="88" width="0" style="231" hidden="1" customWidth="1"/>
    <col min="89" max="89" width="7.5" style="231" customWidth="1"/>
    <col min="90" max="90" width="2.375" style="231" hidden="1" customWidth="1"/>
    <col min="91" max="91" width="12" style="231" hidden="1" customWidth="1"/>
    <col min="92" max="93" width="6.625" style="231" hidden="1" customWidth="1"/>
    <col min="94" max="94" width="7.5" style="231" hidden="1" customWidth="1"/>
    <col min="95" max="96" width="6.625" style="231" hidden="1" customWidth="1"/>
    <col min="97" max="97" width="0.875" style="231" customWidth="1"/>
    <col min="98" max="101" width="7.625" style="231" hidden="1" customWidth="1"/>
    <col min="102" max="102" width="7.5" style="231" customWidth="1"/>
    <col min="103" max="105" width="0" style="231" hidden="1" customWidth="1"/>
    <col min="106" max="106" width="7.5" style="231" customWidth="1"/>
    <col min="107" max="107" width="2.375" style="231" hidden="1" customWidth="1"/>
    <col min="108" max="108" width="12" style="231" hidden="1" customWidth="1"/>
    <col min="109" max="110" width="6.625" style="231" hidden="1" customWidth="1"/>
    <col min="111" max="111" width="7.5" style="231" hidden="1" customWidth="1"/>
    <col min="112" max="113" width="6.625" style="231" hidden="1" customWidth="1"/>
    <col min="114" max="114" width="0.875" style="231" customWidth="1"/>
    <col min="115" max="118" width="7.625" style="231" hidden="1" customWidth="1"/>
    <col min="119" max="119" width="7.5" style="231" customWidth="1"/>
    <col min="120" max="122" width="0" style="231" hidden="1" customWidth="1"/>
    <col min="123" max="123" width="7.5" style="231" customWidth="1"/>
    <col min="124" max="124" width="2.375" style="231" hidden="1" customWidth="1"/>
    <col min="125" max="125" width="12" style="231" hidden="1" customWidth="1"/>
    <col min="126" max="127" width="6.625" style="231" hidden="1" customWidth="1"/>
    <col min="128" max="128" width="7.5" style="231" hidden="1" customWidth="1"/>
    <col min="129" max="130" width="6.625" style="231" hidden="1" customWidth="1"/>
    <col min="131" max="131" width="0.875" style="231" customWidth="1"/>
    <col min="132" max="135" width="7.625" style="231" hidden="1" customWidth="1"/>
    <col min="136" max="136" width="7.5" style="231" customWidth="1"/>
    <col min="137" max="139" width="0" style="231" hidden="1" customWidth="1"/>
    <col min="140" max="140" width="7.5" style="231" customWidth="1"/>
    <col min="141" max="141" width="2.375" style="231" hidden="1" customWidth="1"/>
    <col min="142" max="142" width="12" style="231" hidden="1" customWidth="1"/>
    <col min="143" max="144" width="6.625" style="231" hidden="1" customWidth="1"/>
    <col min="145" max="145" width="7.5" style="231" hidden="1" customWidth="1"/>
    <col min="146" max="151" width="6.625" style="231" hidden="1" customWidth="1"/>
    <col min="152" max="152" width="6.625" style="231" customWidth="1"/>
    <col min="153" max="153" width="2.5" style="231" customWidth="1"/>
    <col min="154" max="157" width="7.625" style="231" hidden="1" customWidth="1"/>
    <col min="158" max="158" width="7.5" style="231" customWidth="1"/>
    <col min="159" max="161" width="0" style="231" hidden="1" customWidth="1"/>
    <col min="162" max="162" width="7.5" style="231" customWidth="1"/>
    <col min="163" max="163" width="2.375" style="231" hidden="1" customWidth="1"/>
    <col min="164" max="164" width="12" style="231" hidden="1" customWidth="1"/>
    <col min="165" max="166" width="6.625" style="231" hidden="1" customWidth="1"/>
    <col min="167" max="167" width="7.5" style="231" hidden="1" customWidth="1"/>
    <col min="168" max="169" width="6.625" style="231" hidden="1" customWidth="1"/>
    <col min="170" max="170" width="0.875" style="231" customWidth="1"/>
    <col min="171" max="174" width="7.625" style="231" hidden="1" customWidth="1"/>
    <col min="175" max="175" width="7.5" style="231" customWidth="1"/>
    <col min="176" max="178" width="0" style="231" hidden="1" customWidth="1"/>
    <col min="179" max="179" width="7.5" style="231" customWidth="1"/>
    <col min="180" max="180" width="2.375" style="231" hidden="1" customWidth="1"/>
    <col min="181" max="181" width="12" style="231" hidden="1" customWidth="1"/>
    <col min="182" max="183" width="6.625" style="231" hidden="1" customWidth="1"/>
    <col min="184" max="184" width="7.5" style="231" hidden="1" customWidth="1"/>
    <col min="185" max="186" width="6.625" style="231" hidden="1" customWidth="1"/>
    <col min="187" max="187" width="0.875" style="231" customWidth="1"/>
    <col min="188" max="191" width="7.625" style="231" hidden="1" customWidth="1"/>
    <col min="192" max="192" width="7.5" style="231" customWidth="1"/>
    <col min="193" max="195" width="0" style="231" hidden="1" customWidth="1"/>
    <col min="196" max="196" width="7.5" style="231" customWidth="1"/>
    <col min="197" max="197" width="2.375" style="231" hidden="1" customWidth="1"/>
    <col min="198" max="198" width="12" style="231" hidden="1" customWidth="1"/>
    <col min="199" max="200" width="6.625" style="231" hidden="1" customWidth="1"/>
    <col min="201" max="201" width="7.5" style="231" hidden="1" customWidth="1"/>
    <col min="202" max="203" width="6.625" style="231" hidden="1" customWidth="1"/>
    <col min="204" max="204" width="0.875" style="231" customWidth="1"/>
    <col min="205" max="208" width="7.625" style="231" hidden="1" customWidth="1"/>
    <col min="209" max="209" width="7.5" style="231" customWidth="1"/>
    <col min="210" max="212" width="0" style="231" hidden="1" customWidth="1"/>
    <col min="213" max="213" width="7.5" style="231" customWidth="1"/>
    <col min="214" max="217" width="6.625" style="231" hidden="1" customWidth="1"/>
    <col min="218" max="218" width="6.625" style="231" customWidth="1"/>
    <col min="219" max="16384" width="9" style="231"/>
  </cols>
  <sheetData>
    <row r="1" spans="1:219" ht="13.95" customHeight="1" thickBot="1">
      <c r="A1" s="230"/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  <c r="CH1" s="230"/>
      <c r="CI1" s="230"/>
      <c r="CJ1" s="230"/>
      <c r="CK1" s="230"/>
      <c r="CL1" s="230"/>
      <c r="CM1" s="230"/>
      <c r="CN1" s="230"/>
      <c r="CO1" s="230"/>
      <c r="CP1" s="230"/>
      <c r="CQ1" s="230"/>
      <c r="CR1" s="230"/>
      <c r="CS1" s="230"/>
      <c r="CT1" s="230"/>
      <c r="CU1" s="230"/>
      <c r="CV1" s="230"/>
      <c r="CW1" s="230"/>
      <c r="CX1" s="230"/>
      <c r="CY1" s="230"/>
      <c r="CZ1" s="230"/>
      <c r="DA1" s="230"/>
      <c r="DB1" s="230"/>
      <c r="DC1" s="230"/>
      <c r="DD1" s="230"/>
      <c r="DE1" s="230"/>
      <c r="DF1" s="230"/>
      <c r="DG1" s="230"/>
      <c r="DH1" s="230"/>
      <c r="DI1" s="230"/>
      <c r="DJ1" s="230"/>
      <c r="DK1" s="230"/>
      <c r="DL1" s="230"/>
      <c r="DM1" s="230"/>
      <c r="DN1" s="230"/>
      <c r="DO1" s="230"/>
      <c r="DP1" s="230"/>
      <c r="DQ1" s="230"/>
      <c r="DR1" s="230"/>
      <c r="DS1" s="230"/>
      <c r="DT1" s="230"/>
      <c r="DU1" s="230"/>
      <c r="DV1" s="230"/>
      <c r="DW1" s="230"/>
      <c r="DX1" s="230"/>
      <c r="DY1" s="230"/>
      <c r="DZ1" s="230"/>
      <c r="EA1" s="230"/>
      <c r="EB1" s="230"/>
      <c r="EC1" s="230"/>
      <c r="ED1" s="230"/>
      <c r="EE1" s="230"/>
      <c r="EF1" s="230"/>
      <c r="EG1" s="230"/>
      <c r="EH1" s="230"/>
      <c r="EI1" s="230"/>
      <c r="EJ1" s="230"/>
      <c r="EK1" s="230"/>
      <c r="EL1" s="230"/>
      <c r="EM1" s="230"/>
      <c r="EN1" s="230"/>
      <c r="EO1" s="230"/>
      <c r="EP1" s="230"/>
      <c r="EQ1" s="230"/>
      <c r="ER1" s="230"/>
      <c r="ES1" s="230"/>
      <c r="ET1" s="230"/>
      <c r="EU1" s="230"/>
      <c r="EV1" s="230"/>
      <c r="EW1" s="230"/>
      <c r="EX1" s="230"/>
      <c r="EY1" s="230"/>
      <c r="EZ1" s="230"/>
      <c r="FA1" s="230"/>
      <c r="FB1" s="230"/>
      <c r="FC1" s="230"/>
      <c r="FD1" s="230"/>
      <c r="FE1" s="230"/>
      <c r="FF1" s="230"/>
      <c r="FG1" s="230"/>
      <c r="FH1" s="230"/>
      <c r="FI1" s="230"/>
      <c r="FJ1" s="230"/>
      <c r="FK1" s="230"/>
      <c r="FL1" s="230"/>
      <c r="FM1" s="230"/>
      <c r="FN1" s="230"/>
      <c r="FO1" s="230"/>
      <c r="FP1" s="230"/>
      <c r="FQ1" s="230"/>
      <c r="FR1" s="230"/>
      <c r="FS1" s="230"/>
      <c r="FT1" s="230"/>
      <c r="FU1" s="230"/>
      <c r="FV1" s="230"/>
      <c r="FW1" s="230"/>
      <c r="FX1" s="230"/>
      <c r="FY1" s="230"/>
      <c r="FZ1" s="230"/>
      <c r="GA1" s="230"/>
      <c r="GB1" s="230"/>
      <c r="GC1" s="230"/>
      <c r="GD1" s="230"/>
      <c r="GE1" s="230"/>
      <c r="GF1" s="230"/>
      <c r="GG1" s="230"/>
      <c r="GH1" s="230"/>
      <c r="GI1" s="230"/>
      <c r="GJ1" s="230"/>
      <c r="GK1" s="230"/>
      <c r="GL1" s="230"/>
      <c r="GM1" s="230"/>
      <c r="GN1" s="230"/>
      <c r="GO1" s="230"/>
      <c r="GP1" s="230"/>
      <c r="GQ1" s="230"/>
      <c r="GR1" s="230"/>
      <c r="GS1" s="230"/>
      <c r="GT1" s="230"/>
      <c r="GU1" s="230"/>
      <c r="GV1" s="230"/>
      <c r="GW1" s="230"/>
      <c r="GX1" s="230"/>
      <c r="GY1" s="230"/>
      <c r="GZ1" s="230"/>
      <c r="HA1" s="230"/>
      <c r="HB1" s="230"/>
      <c r="HC1" s="230"/>
      <c r="HD1" s="230"/>
      <c r="HE1" s="230"/>
      <c r="HF1" s="230"/>
      <c r="HG1" s="230"/>
      <c r="HH1" s="230"/>
      <c r="HI1" s="230"/>
      <c r="HJ1" s="230"/>
      <c r="HK1" s="230"/>
    </row>
    <row r="2" spans="1:219" ht="4.95" customHeight="1" thickBot="1">
      <c r="A2" s="230"/>
      <c r="B2" s="457"/>
      <c r="C2" s="458"/>
      <c r="D2" s="459"/>
      <c r="E2" s="460"/>
      <c r="F2" s="461"/>
      <c r="G2" s="462"/>
      <c r="H2" s="463"/>
      <c r="I2" s="463"/>
      <c r="J2" s="464"/>
      <c r="K2" s="464"/>
      <c r="L2" s="463"/>
      <c r="M2" s="463"/>
      <c r="N2" s="465"/>
      <c r="O2" s="465"/>
      <c r="P2" s="463"/>
      <c r="Q2" s="465"/>
      <c r="R2" s="466"/>
      <c r="S2" s="457" t="s">
        <v>9</v>
      </c>
      <c r="T2" s="458"/>
      <c r="U2" s="459"/>
      <c r="V2" s="460"/>
      <c r="W2" s="463"/>
      <c r="X2" s="467"/>
      <c r="Y2" s="463"/>
      <c r="Z2" s="463"/>
      <c r="AA2" s="464"/>
      <c r="AB2" s="464"/>
      <c r="AC2" s="463"/>
      <c r="AD2" s="463"/>
      <c r="AE2" s="465"/>
      <c r="AF2" s="465"/>
      <c r="AG2" s="463"/>
      <c r="AH2" s="465"/>
      <c r="AI2" s="466"/>
      <c r="AJ2" s="457" t="s">
        <v>9</v>
      </c>
      <c r="AK2" s="458"/>
      <c r="AL2" s="459"/>
      <c r="AM2" s="460"/>
      <c r="AN2" s="463"/>
      <c r="AO2" s="467"/>
      <c r="AP2" s="463"/>
      <c r="AQ2" s="463"/>
      <c r="AR2" s="464"/>
      <c r="AS2" s="464"/>
      <c r="AT2" s="463"/>
      <c r="AU2" s="463"/>
      <c r="AV2" s="465"/>
      <c r="AW2" s="465"/>
      <c r="AX2" s="463"/>
      <c r="AY2" s="465"/>
      <c r="AZ2" s="466"/>
      <c r="BA2" s="457" t="s">
        <v>9</v>
      </c>
      <c r="BB2" s="458"/>
      <c r="BC2" s="459"/>
      <c r="BD2" s="460"/>
      <c r="BE2" s="463"/>
      <c r="BF2" s="467"/>
      <c r="BG2" s="463"/>
      <c r="BH2" s="463"/>
      <c r="BI2" s="464"/>
      <c r="BJ2" s="464"/>
      <c r="BK2" s="463"/>
      <c r="BL2" s="463"/>
      <c r="BM2" s="465"/>
      <c r="BN2" s="465"/>
      <c r="BO2" s="463"/>
      <c r="BP2" s="465"/>
      <c r="BQ2" s="466"/>
      <c r="BR2" s="457" t="s">
        <v>9</v>
      </c>
      <c r="BS2" s="458"/>
      <c r="BT2" s="459"/>
      <c r="BU2" s="460"/>
      <c r="BV2" s="463"/>
      <c r="BW2" s="463"/>
      <c r="BX2" s="463"/>
      <c r="BY2" s="463"/>
      <c r="BZ2" s="463"/>
      <c r="CA2" s="461"/>
      <c r="CB2" s="360"/>
      <c r="CC2" s="237"/>
      <c r="CD2" s="237"/>
      <c r="CE2" s="59"/>
      <c r="CF2" s="59"/>
      <c r="CG2" s="237"/>
      <c r="CH2" s="237"/>
      <c r="CI2" s="60"/>
      <c r="CJ2" s="60"/>
      <c r="CK2" s="237"/>
      <c r="CL2" s="60"/>
      <c r="CM2" s="238"/>
      <c r="CN2" s="52" t="s">
        <v>9</v>
      </c>
      <c r="CO2" s="232"/>
      <c r="CP2" s="233"/>
      <c r="CQ2" s="234"/>
      <c r="CR2" s="237"/>
      <c r="CS2" s="236"/>
      <c r="CT2" s="237"/>
      <c r="CU2" s="237"/>
      <c r="CV2" s="59"/>
      <c r="CW2" s="59"/>
      <c r="CX2" s="237"/>
      <c r="CY2" s="237"/>
      <c r="CZ2" s="60"/>
      <c r="DA2" s="60"/>
      <c r="DB2" s="237"/>
      <c r="DC2" s="60"/>
      <c r="DD2" s="238"/>
      <c r="DE2" s="52" t="s">
        <v>9</v>
      </c>
      <c r="DF2" s="232"/>
      <c r="DG2" s="233"/>
      <c r="DH2" s="234"/>
      <c r="DI2" s="237"/>
      <c r="DJ2" s="236"/>
      <c r="DK2" s="237"/>
      <c r="DL2" s="237"/>
      <c r="DM2" s="59"/>
      <c r="DN2" s="59"/>
      <c r="DO2" s="237"/>
      <c r="DP2" s="237"/>
      <c r="DQ2" s="60"/>
      <c r="DR2" s="60"/>
      <c r="DS2" s="237"/>
      <c r="DT2" s="60"/>
      <c r="DU2" s="238"/>
      <c r="DV2" s="52" t="s">
        <v>9</v>
      </c>
      <c r="DW2" s="232"/>
      <c r="DX2" s="233"/>
      <c r="DY2" s="234"/>
      <c r="DZ2" s="237"/>
      <c r="EA2" s="236"/>
      <c r="EB2" s="237"/>
      <c r="EC2" s="237"/>
      <c r="ED2" s="59"/>
      <c r="EE2" s="59"/>
      <c r="EF2" s="237"/>
      <c r="EG2" s="237"/>
      <c r="EH2" s="60"/>
      <c r="EI2" s="60"/>
      <c r="EJ2" s="237"/>
      <c r="EK2" s="60"/>
      <c r="EL2" s="238"/>
      <c r="EM2" s="52" t="s">
        <v>9</v>
      </c>
      <c r="EN2" s="232"/>
      <c r="EO2" s="233"/>
      <c r="EP2" s="234"/>
      <c r="EQ2" s="237"/>
      <c r="ER2" s="237"/>
      <c r="ES2" s="237"/>
      <c r="ET2" s="237"/>
      <c r="EU2" s="237"/>
      <c r="EV2" s="235"/>
      <c r="EW2" s="467"/>
      <c r="EX2" s="463"/>
      <c r="EY2" s="463"/>
      <c r="EZ2" s="464"/>
      <c r="FA2" s="464"/>
      <c r="FB2" s="463"/>
      <c r="FC2" s="463"/>
      <c r="FD2" s="465"/>
      <c r="FE2" s="465"/>
      <c r="FF2" s="463"/>
      <c r="FG2" s="465"/>
      <c r="FH2" s="466"/>
      <c r="FI2" s="457" t="s">
        <v>9</v>
      </c>
      <c r="FJ2" s="458"/>
      <c r="FK2" s="459"/>
      <c r="FL2" s="460"/>
      <c r="FM2" s="463"/>
      <c r="FN2" s="467"/>
      <c r="FO2" s="463"/>
      <c r="FP2" s="463"/>
      <c r="FQ2" s="464"/>
      <c r="FR2" s="464"/>
      <c r="FS2" s="463"/>
      <c r="FT2" s="463"/>
      <c r="FU2" s="465"/>
      <c r="FV2" s="465"/>
      <c r="FW2" s="463"/>
      <c r="FX2" s="465"/>
      <c r="FY2" s="466"/>
      <c r="FZ2" s="457" t="s">
        <v>9</v>
      </c>
      <c r="GA2" s="458"/>
      <c r="GB2" s="459"/>
      <c r="GC2" s="460"/>
      <c r="GD2" s="463"/>
      <c r="GE2" s="467"/>
      <c r="GF2" s="463"/>
      <c r="GG2" s="463"/>
      <c r="GH2" s="464"/>
      <c r="GI2" s="464"/>
      <c r="GJ2" s="463"/>
      <c r="GK2" s="463"/>
      <c r="GL2" s="465"/>
      <c r="GM2" s="465"/>
      <c r="GN2" s="463"/>
      <c r="GO2" s="465"/>
      <c r="GP2" s="466"/>
      <c r="GQ2" s="457" t="s">
        <v>9</v>
      </c>
      <c r="GR2" s="458"/>
      <c r="GS2" s="459"/>
      <c r="GT2" s="460"/>
      <c r="GU2" s="463"/>
      <c r="GV2" s="467"/>
      <c r="GW2" s="463"/>
      <c r="GX2" s="463"/>
      <c r="GY2" s="464"/>
      <c r="GZ2" s="464"/>
      <c r="HA2" s="463"/>
      <c r="HB2" s="463"/>
      <c r="HC2" s="465"/>
      <c r="HD2" s="465"/>
      <c r="HE2" s="463"/>
      <c r="HF2" s="463"/>
      <c r="HG2" s="463"/>
      <c r="HH2" s="463"/>
      <c r="HI2" s="463"/>
      <c r="HJ2" s="461"/>
      <c r="HK2" s="230"/>
    </row>
    <row r="3" spans="1:219" ht="16.3" thickBot="1">
      <c r="A3" s="230"/>
      <c r="B3" s="815" t="s">
        <v>10</v>
      </c>
      <c r="C3" s="469"/>
      <c r="D3" s="469"/>
      <c r="E3" s="469" t="s">
        <v>11</v>
      </c>
      <c r="F3" s="470"/>
      <c r="G3" s="471"/>
      <c r="H3" s="388"/>
      <c r="I3" s="388"/>
      <c r="J3" s="388"/>
      <c r="K3" s="388"/>
      <c r="L3" s="866" t="str">
        <f>Details!F1</f>
        <v>Team 1</v>
      </c>
      <c r="M3" s="867"/>
      <c r="N3" s="867"/>
      <c r="O3" s="867"/>
      <c r="P3" s="867"/>
      <c r="Q3" s="867"/>
      <c r="R3" s="867"/>
      <c r="S3" s="867"/>
      <c r="T3" s="867"/>
      <c r="U3" s="867"/>
      <c r="V3" s="867"/>
      <c r="W3" s="867"/>
      <c r="X3" s="867"/>
      <c r="Y3" s="867"/>
      <c r="Z3" s="867"/>
      <c r="AA3" s="867"/>
      <c r="AB3" s="867"/>
      <c r="AC3" s="867"/>
      <c r="AD3" s="867"/>
      <c r="AE3" s="867"/>
      <c r="AF3" s="867"/>
      <c r="AG3" s="867"/>
      <c r="AH3" s="867"/>
      <c r="AI3" s="867"/>
      <c r="AJ3" s="867"/>
      <c r="AK3" s="867"/>
      <c r="AL3" s="867"/>
      <c r="AM3" s="867"/>
      <c r="AN3" s="867"/>
      <c r="AO3" s="867"/>
      <c r="AP3" s="867"/>
      <c r="AQ3" s="867"/>
      <c r="AR3" s="867"/>
      <c r="AS3" s="867"/>
      <c r="AT3" s="867"/>
      <c r="AU3" s="867"/>
      <c r="AV3" s="867"/>
      <c r="AW3" s="867"/>
      <c r="AX3" s="867"/>
      <c r="AY3" s="867"/>
      <c r="AZ3" s="867"/>
      <c r="BA3" s="867"/>
      <c r="BB3" s="867"/>
      <c r="BC3" s="867"/>
      <c r="BD3" s="867"/>
      <c r="BE3" s="867"/>
      <c r="BF3" s="867"/>
      <c r="BG3" s="867"/>
      <c r="BH3" s="867"/>
      <c r="BI3" s="867"/>
      <c r="BJ3" s="867"/>
      <c r="BK3" s="867"/>
      <c r="BL3" s="867"/>
      <c r="BM3" s="867"/>
      <c r="BN3" s="867"/>
      <c r="BO3" s="868"/>
      <c r="BP3" s="472"/>
      <c r="BQ3" s="384"/>
      <c r="BR3" s="468" t="s">
        <v>10</v>
      </c>
      <c r="BS3" s="469"/>
      <c r="BT3" s="469"/>
      <c r="BU3" s="469" t="s">
        <v>11</v>
      </c>
      <c r="BV3" s="388"/>
      <c r="BW3" s="388"/>
      <c r="BX3" s="388"/>
      <c r="BY3" s="388"/>
      <c r="BZ3" s="388"/>
      <c r="CA3" s="470"/>
      <c r="CB3" s="335"/>
      <c r="CC3" s="86"/>
      <c r="CD3" s="86"/>
      <c r="CE3" s="86"/>
      <c r="CF3" s="86"/>
      <c r="CG3" s="860" t="str">
        <f>Details!F2</f>
        <v>Team 2</v>
      </c>
      <c r="CH3" s="861"/>
      <c r="CI3" s="861"/>
      <c r="CJ3" s="861"/>
      <c r="CK3" s="861"/>
      <c r="CL3" s="861"/>
      <c r="CM3" s="861"/>
      <c r="CN3" s="861"/>
      <c r="CO3" s="861"/>
      <c r="CP3" s="861"/>
      <c r="CQ3" s="861"/>
      <c r="CR3" s="861"/>
      <c r="CS3" s="861"/>
      <c r="CT3" s="861"/>
      <c r="CU3" s="861"/>
      <c r="CV3" s="861"/>
      <c r="CW3" s="861"/>
      <c r="CX3" s="861"/>
      <c r="CY3" s="861"/>
      <c r="CZ3" s="861"/>
      <c r="DA3" s="861"/>
      <c r="DB3" s="861"/>
      <c r="DC3" s="861"/>
      <c r="DD3" s="861"/>
      <c r="DE3" s="861"/>
      <c r="DF3" s="861"/>
      <c r="DG3" s="861"/>
      <c r="DH3" s="861"/>
      <c r="DI3" s="861"/>
      <c r="DJ3" s="861"/>
      <c r="DK3" s="861"/>
      <c r="DL3" s="861"/>
      <c r="DM3" s="861"/>
      <c r="DN3" s="861"/>
      <c r="DO3" s="861"/>
      <c r="DP3" s="861"/>
      <c r="DQ3" s="861"/>
      <c r="DR3" s="861"/>
      <c r="DS3" s="861"/>
      <c r="DT3" s="861"/>
      <c r="DU3" s="861"/>
      <c r="DV3" s="861"/>
      <c r="DW3" s="861"/>
      <c r="DX3" s="861"/>
      <c r="DY3" s="861"/>
      <c r="DZ3" s="861"/>
      <c r="EA3" s="861"/>
      <c r="EB3" s="861"/>
      <c r="EC3" s="861"/>
      <c r="ED3" s="861"/>
      <c r="EE3" s="861"/>
      <c r="EF3" s="861"/>
      <c r="EG3" s="861"/>
      <c r="EH3" s="861"/>
      <c r="EI3" s="861"/>
      <c r="EJ3" s="862"/>
      <c r="EK3" s="353"/>
      <c r="EL3" s="239"/>
      <c r="EM3" s="62" t="s">
        <v>10</v>
      </c>
      <c r="EN3" s="63"/>
      <c r="EO3" s="63"/>
      <c r="EP3" s="63" t="s">
        <v>11</v>
      </c>
      <c r="EQ3" s="86"/>
      <c r="ER3" s="86"/>
      <c r="ES3" s="86"/>
      <c r="ET3" s="86"/>
      <c r="EU3" s="86"/>
      <c r="EV3" s="83"/>
      <c r="EW3" s="388"/>
      <c r="EX3" s="388"/>
      <c r="EY3" s="388"/>
      <c r="EZ3" s="388"/>
      <c r="FA3" s="388"/>
      <c r="FB3" s="863" t="str">
        <f>Details!F3</f>
        <v>Team 3</v>
      </c>
      <c r="FC3" s="864"/>
      <c r="FD3" s="864"/>
      <c r="FE3" s="864"/>
      <c r="FF3" s="864"/>
      <c r="FG3" s="864"/>
      <c r="FH3" s="864"/>
      <c r="FI3" s="864"/>
      <c r="FJ3" s="864"/>
      <c r="FK3" s="864"/>
      <c r="FL3" s="864"/>
      <c r="FM3" s="864"/>
      <c r="FN3" s="864"/>
      <c r="FO3" s="864"/>
      <c r="FP3" s="864"/>
      <c r="FQ3" s="864"/>
      <c r="FR3" s="864"/>
      <c r="FS3" s="864"/>
      <c r="FT3" s="864"/>
      <c r="FU3" s="864"/>
      <c r="FV3" s="864"/>
      <c r="FW3" s="864"/>
      <c r="FX3" s="864"/>
      <c r="FY3" s="864"/>
      <c r="FZ3" s="864"/>
      <c r="GA3" s="864"/>
      <c r="GB3" s="864"/>
      <c r="GC3" s="864"/>
      <c r="GD3" s="864"/>
      <c r="GE3" s="864"/>
      <c r="GF3" s="864"/>
      <c r="GG3" s="864"/>
      <c r="GH3" s="864"/>
      <c r="GI3" s="864"/>
      <c r="GJ3" s="864"/>
      <c r="GK3" s="864"/>
      <c r="GL3" s="864"/>
      <c r="GM3" s="864"/>
      <c r="GN3" s="864"/>
      <c r="GO3" s="864"/>
      <c r="GP3" s="864"/>
      <c r="GQ3" s="864"/>
      <c r="GR3" s="864"/>
      <c r="GS3" s="864"/>
      <c r="GT3" s="864"/>
      <c r="GU3" s="864"/>
      <c r="GV3" s="864"/>
      <c r="GW3" s="864"/>
      <c r="GX3" s="864"/>
      <c r="GY3" s="864"/>
      <c r="GZ3" s="864"/>
      <c r="HA3" s="864"/>
      <c r="HB3" s="864"/>
      <c r="HC3" s="864"/>
      <c r="HD3" s="864"/>
      <c r="HE3" s="865"/>
      <c r="HF3" s="388"/>
      <c r="HG3" s="388"/>
      <c r="HH3" s="388"/>
      <c r="HI3" s="388"/>
      <c r="HJ3" s="470"/>
      <c r="HK3" s="230"/>
    </row>
    <row r="4" spans="1:219" ht="32.950000000000003" customHeight="1" thickBot="1">
      <c r="A4" s="230"/>
      <c r="B4" s="876" t="s">
        <v>24</v>
      </c>
      <c r="C4" s="877"/>
      <c r="D4" s="878"/>
      <c r="E4" s="879">
        <f>Details!E1</f>
        <v>43770</v>
      </c>
      <c r="F4" s="880"/>
      <c r="G4" s="473"/>
      <c r="H4" s="474"/>
      <c r="I4" s="474"/>
      <c r="J4" s="475"/>
      <c r="K4" s="475"/>
      <c r="L4" s="881" t="str">
        <f>Details!B1</f>
        <v>John Ford</v>
      </c>
      <c r="M4" s="882"/>
      <c r="N4" s="882"/>
      <c r="O4" s="882"/>
      <c r="P4" s="883"/>
      <c r="Q4" s="69"/>
      <c r="R4" s="378"/>
      <c r="S4" s="884" t="s">
        <v>25</v>
      </c>
      <c r="T4" s="885"/>
      <c r="U4" s="886"/>
      <c r="V4" s="379">
        <v>38739</v>
      </c>
      <c r="W4" s="380"/>
      <c r="X4" s="381"/>
      <c r="Y4" s="381"/>
      <c r="Z4" s="381"/>
      <c r="AA4" s="381"/>
      <c r="AB4" s="381"/>
      <c r="AC4" s="881" t="str">
        <f>Details!B4</f>
        <v>Eddie Harrison</v>
      </c>
      <c r="AD4" s="882"/>
      <c r="AE4" s="882"/>
      <c r="AF4" s="882"/>
      <c r="AG4" s="883"/>
      <c r="AH4" s="69"/>
      <c r="AI4" s="378"/>
      <c r="AJ4" s="884" t="s">
        <v>25</v>
      </c>
      <c r="AK4" s="885"/>
      <c r="AL4" s="886"/>
      <c r="AM4" s="379">
        <v>38739</v>
      </c>
      <c r="AN4" s="380"/>
      <c r="AO4" s="381"/>
      <c r="AP4" s="381"/>
      <c r="AQ4" s="381"/>
      <c r="AR4" s="381"/>
      <c r="AS4" s="381"/>
      <c r="AT4" s="881" t="str">
        <f>Details!B7</f>
        <v>Kevin Blenkinsop</v>
      </c>
      <c r="AU4" s="882"/>
      <c r="AV4" s="882"/>
      <c r="AW4" s="882"/>
      <c r="AX4" s="883"/>
      <c r="AY4" s="69"/>
      <c r="AZ4" s="378"/>
      <c r="BA4" s="884" t="s">
        <v>25</v>
      </c>
      <c r="BB4" s="885"/>
      <c r="BC4" s="886"/>
      <c r="BD4" s="379">
        <v>38739</v>
      </c>
      <c r="BE4" s="380"/>
      <c r="BF4" s="381"/>
      <c r="BG4" s="381"/>
      <c r="BH4" s="381"/>
      <c r="BI4" s="381"/>
      <c r="BJ4" s="381"/>
      <c r="BK4" s="881" t="str">
        <f>Details!B10</f>
        <v>Ian Gunn</v>
      </c>
      <c r="BL4" s="882"/>
      <c r="BM4" s="882"/>
      <c r="BN4" s="882"/>
      <c r="BO4" s="883"/>
      <c r="BP4" s="69"/>
      <c r="BQ4" s="378"/>
      <c r="BR4" s="887" t="s">
        <v>25</v>
      </c>
      <c r="BS4" s="888"/>
      <c r="BT4" s="889"/>
      <c r="BU4" s="476">
        <v>38739</v>
      </c>
      <c r="BV4" s="477"/>
      <c r="BW4" s="478"/>
      <c r="BX4" s="478"/>
      <c r="BY4" s="478"/>
      <c r="BZ4" s="478"/>
      <c r="CA4" s="479"/>
      <c r="CB4" s="339"/>
      <c r="CC4" s="73"/>
      <c r="CD4" s="73"/>
      <c r="CE4" s="73"/>
      <c r="CF4" s="73"/>
      <c r="CG4" s="881" t="str">
        <f>Details!B2</f>
        <v>Paul Marshall</v>
      </c>
      <c r="CH4" s="882"/>
      <c r="CI4" s="882"/>
      <c r="CJ4" s="882"/>
      <c r="CK4" s="883"/>
      <c r="CL4" s="69"/>
      <c r="CM4" s="378"/>
      <c r="CN4" s="884" t="s">
        <v>25</v>
      </c>
      <c r="CO4" s="885"/>
      <c r="CP4" s="886"/>
      <c r="CQ4" s="379">
        <v>38739</v>
      </c>
      <c r="CR4" s="380"/>
      <c r="CS4" s="381"/>
      <c r="CT4" s="381"/>
      <c r="CU4" s="381"/>
      <c r="CV4" s="381"/>
      <c r="CW4" s="381"/>
      <c r="CX4" s="881" t="str">
        <f>Details!B5</f>
        <v>Andy Trewick</v>
      </c>
      <c r="CY4" s="882"/>
      <c r="CZ4" s="882"/>
      <c r="DA4" s="882"/>
      <c r="DB4" s="883"/>
      <c r="DC4" s="69"/>
      <c r="DD4" s="378"/>
      <c r="DE4" s="884" t="s">
        <v>25</v>
      </c>
      <c r="DF4" s="885"/>
      <c r="DG4" s="886"/>
      <c r="DH4" s="379">
        <v>38739</v>
      </c>
      <c r="DI4" s="380"/>
      <c r="DJ4" s="381"/>
      <c r="DK4" s="381"/>
      <c r="DL4" s="381"/>
      <c r="DM4" s="381"/>
      <c r="DN4" s="381"/>
      <c r="DO4" s="881" t="str">
        <f>Details!B8</f>
        <v>Alan Welsh</v>
      </c>
      <c r="DP4" s="882"/>
      <c r="DQ4" s="882"/>
      <c r="DR4" s="882"/>
      <c r="DS4" s="883"/>
      <c r="DT4" s="69"/>
      <c r="DU4" s="378"/>
      <c r="DV4" s="884" t="s">
        <v>25</v>
      </c>
      <c r="DW4" s="885"/>
      <c r="DX4" s="886"/>
      <c r="DY4" s="379">
        <v>38739</v>
      </c>
      <c r="DZ4" s="380"/>
      <c r="EA4" s="381"/>
      <c r="EB4" s="381"/>
      <c r="EC4" s="381"/>
      <c r="ED4" s="381"/>
      <c r="EE4" s="381"/>
      <c r="EF4" s="881" t="str">
        <f>Details!B11</f>
        <v>Dave Sanders</v>
      </c>
      <c r="EG4" s="882"/>
      <c r="EH4" s="882"/>
      <c r="EI4" s="882"/>
      <c r="EJ4" s="883"/>
      <c r="EK4" s="69"/>
      <c r="EL4" s="70"/>
      <c r="EM4" s="890" t="s">
        <v>25</v>
      </c>
      <c r="EN4" s="891"/>
      <c r="EO4" s="892"/>
      <c r="EP4" s="71">
        <v>38739</v>
      </c>
      <c r="EQ4" s="72"/>
      <c r="ER4" s="357"/>
      <c r="ES4" s="357"/>
      <c r="ET4" s="357"/>
      <c r="EU4" s="357"/>
      <c r="EV4" s="370"/>
      <c r="EW4" s="381"/>
      <c r="EX4" s="381"/>
      <c r="EY4" s="381"/>
      <c r="EZ4" s="381"/>
      <c r="FA4" s="381"/>
      <c r="FB4" s="881" t="str">
        <f>Details!B12</f>
        <v>Gary West</v>
      </c>
      <c r="FC4" s="882"/>
      <c r="FD4" s="882"/>
      <c r="FE4" s="882"/>
      <c r="FF4" s="883"/>
      <c r="FG4" s="69"/>
      <c r="FH4" s="378"/>
      <c r="FI4" s="884" t="s">
        <v>25</v>
      </c>
      <c r="FJ4" s="885"/>
      <c r="FK4" s="886"/>
      <c r="FL4" s="379">
        <v>38739</v>
      </c>
      <c r="FM4" s="380"/>
      <c r="FN4" s="381"/>
      <c r="FO4" s="381"/>
      <c r="FP4" s="381"/>
      <c r="FQ4" s="381"/>
      <c r="FR4" s="381"/>
      <c r="FS4" s="881" t="str">
        <f>Details!B6</f>
        <v>Gordon Grant</v>
      </c>
      <c r="FT4" s="882"/>
      <c r="FU4" s="882"/>
      <c r="FV4" s="882"/>
      <c r="FW4" s="883"/>
      <c r="FX4" s="69"/>
      <c r="FY4" s="378"/>
      <c r="FZ4" s="884" t="s">
        <v>25</v>
      </c>
      <c r="GA4" s="885"/>
      <c r="GB4" s="886"/>
      <c r="GC4" s="379">
        <v>38739</v>
      </c>
      <c r="GD4" s="380"/>
      <c r="GE4" s="381"/>
      <c r="GF4" s="381"/>
      <c r="GG4" s="381"/>
      <c r="GH4" s="381"/>
      <c r="GI4" s="381"/>
      <c r="GJ4" s="881" t="str">
        <f>Details!B9</f>
        <v>Steve O'Brien</v>
      </c>
      <c r="GK4" s="882"/>
      <c r="GL4" s="882"/>
      <c r="GM4" s="882"/>
      <c r="GN4" s="883"/>
      <c r="GO4" s="69"/>
      <c r="GP4" s="378"/>
      <c r="GQ4" s="884" t="s">
        <v>25</v>
      </c>
      <c r="GR4" s="885"/>
      <c r="GS4" s="886"/>
      <c r="GT4" s="379">
        <v>38739</v>
      </c>
      <c r="GU4" s="380"/>
      <c r="GV4" s="381"/>
      <c r="GW4" s="381"/>
      <c r="GX4" s="381"/>
      <c r="GY4" s="381"/>
      <c r="GZ4" s="381"/>
      <c r="HA4" s="881" t="str">
        <f>Details!B3</f>
        <v>Derek Griffiths</v>
      </c>
      <c r="HB4" s="882"/>
      <c r="HC4" s="882"/>
      <c r="HD4" s="882"/>
      <c r="HE4" s="883"/>
      <c r="HF4" s="478"/>
      <c r="HG4" s="478"/>
      <c r="HH4" s="478"/>
      <c r="HI4" s="478"/>
      <c r="HJ4" s="620"/>
      <c r="HK4" s="230"/>
    </row>
    <row r="5" spans="1:219" ht="10.199999999999999" hidden="1" customHeight="1">
      <c r="A5" s="240"/>
      <c r="B5" s="872"/>
      <c r="C5" s="873"/>
      <c r="D5" s="873"/>
      <c r="E5" s="873"/>
      <c r="F5" s="480"/>
      <c r="G5" s="481"/>
      <c r="H5" s="382"/>
      <c r="I5" s="382"/>
      <c r="J5" s="382"/>
      <c r="K5" s="382"/>
      <c r="L5" s="382"/>
      <c r="M5" s="383"/>
      <c r="N5" s="384"/>
      <c r="O5" s="384"/>
      <c r="P5" s="384"/>
      <c r="Q5" s="384"/>
      <c r="R5" s="384"/>
      <c r="S5" s="872"/>
      <c r="T5" s="873"/>
      <c r="U5" s="873"/>
      <c r="V5" s="873"/>
      <c r="W5" s="385"/>
      <c r="X5" s="386"/>
      <c r="Y5" s="382"/>
      <c r="Z5" s="382"/>
      <c r="AA5" s="382"/>
      <c r="AB5" s="382"/>
      <c r="AC5" s="382"/>
      <c r="AD5" s="383"/>
      <c r="AE5" s="384"/>
      <c r="AF5" s="384"/>
      <c r="AG5" s="384"/>
      <c r="AH5" s="384"/>
      <c r="AI5" s="384"/>
      <c r="AJ5" s="872"/>
      <c r="AK5" s="873"/>
      <c r="AL5" s="873"/>
      <c r="AM5" s="873"/>
      <c r="AN5" s="385"/>
      <c r="AO5" s="386"/>
      <c r="AP5" s="382"/>
      <c r="AQ5" s="382"/>
      <c r="AR5" s="382"/>
      <c r="AS5" s="382"/>
      <c r="AT5" s="382"/>
      <c r="AU5" s="383"/>
      <c r="AV5" s="384"/>
      <c r="AW5" s="384"/>
      <c r="AX5" s="384"/>
      <c r="AY5" s="384"/>
      <c r="AZ5" s="384"/>
      <c r="BA5" s="872"/>
      <c r="BB5" s="873"/>
      <c r="BC5" s="873"/>
      <c r="BD5" s="873"/>
      <c r="BE5" s="385"/>
      <c r="BF5" s="386"/>
      <c r="BG5" s="382"/>
      <c r="BH5" s="382"/>
      <c r="BI5" s="382"/>
      <c r="BJ5" s="382"/>
      <c r="BK5" s="382"/>
      <c r="BL5" s="383"/>
      <c r="BM5" s="384"/>
      <c r="BN5" s="384"/>
      <c r="BO5" s="384"/>
      <c r="BP5" s="384"/>
      <c r="BQ5" s="384"/>
      <c r="BR5" s="872"/>
      <c r="BS5" s="873"/>
      <c r="BT5" s="873"/>
      <c r="BU5" s="873"/>
      <c r="BV5" s="385"/>
      <c r="BW5" s="385"/>
      <c r="BX5" s="385"/>
      <c r="BY5" s="385"/>
      <c r="BZ5" s="385"/>
      <c r="CA5" s="480"/>
      <c r="CB5" s="332"/>
      <c r="CC5" s="78"/>
      <c r="CD5" s="78"/>
      <c r="CE5" s="78"/>
      <c r="CF5" s="78"/>
      <c r="CG5" s="382"/>
      <c r="CH5" s="383"/>
      <c r="CI5" s="384"/>
      <c r="CJ5" s="384"/>
      <c r="CK5" s="384"/>
      <c r="CL5" s="384"/>
      <c r="CM5" s="384"/>
      <c r="CN5" s="872"/>
      <c r="CO5" s="873"/>
      <c r="CP5" s="873"/>
      <c r="CQ5" s="873"/>
      <c r="CR5" s="385"/>
      <c r="CS5" s="386"/>
      <c r="CT5" s="382"/>
      <c r="CU5" s="382"/>
      <c r="CV5" s="382"/>
      <c r="CW5" s="382"/>
      <c r="CX5" s="382"/>
      <c r="CY5" s="383"/>
      <c r="CZ5" s="384"/>
      <c r="DA5" s="384"/>
      <c r="DB5" s="384"/>
      <c r="DC5" s="384"/>
      <c r="DD5" s="384"/>
      <c r="DE5" s="872"/>
      <c r="DF5" s="873"/>
      <c r="DG5" s="873"/>
      <c r="DH5" s="873"/>
      <c r="DI5" s="385"/>
      <c r="DJ5" s="386"/>
      <c r="DK5" s="382"/>
      <c r="DL5" s="382"/>
      <c r="DM5" s="382"/>
      <c r="DN5" s="382"/>
      <c r="DO5" s="382"/>
      <c r="DP5" s="383"/>
      <c r="DQ5" s="384"/>
      <c r="DR5" s="384"/>
      <c r="DS5" s="384"/>
      <c r="DT5" s="384"/>
      <c r="DU5" s="384"/>
      <c r="DV5" s="872"/>
      <c r="DW5" s="873"/>
      <c r="DX5" s="873"/>
      <c r="DY5" s="873"/>
      <c r="DZ5" s="385"/>
      <c r="EA5" s="386"/>
      <c r="EB5" s="382"/>
      <c r="EC5" s="382"/>
      <c r="ED5" s="382"/>
      <c r="EE5" s="382"/>
      <c r="EF5" s="382"/>
      <c r="EG5" s="383"/>
      <c r="EH5" s="384"/>
      <c r="EI5" s="384"/>
      <c r="EJ5" s="384"/>
      <c r="EK5" s="241"/>
      <c r="EL5" s="241"/>
      <c r="EM5" s="894"/>
      <c r="EN5" s="895"/>
      <c r="EO5" s="895"/>
      <c r="EP5" s="895"/>
      <c r="EQ5" s="81"/>
      <c r="ER5" s="81"/>
      <c r="ES5" s="81"/>
      <c r="ET5" s="81"/>
      <c r="EU5" s="81"/>
      <c r="EV5" s="76"/>
      <c r="EW5" s="386"/>
      <c r="EX5" s="382"/>
      <c r="EY5" s="382"/>
      <c r="EZ5" s="382"/>
      <c r="FA5" s="382"/>
      <c r="FB5" s="382"/>
      <c r="FC5" s="383"/>
      <c r="FD5" s="384"/>
      <c r="FE5" s="384"/>
      <c r="FF5" s="384"/>
      <c r="FG5" s="384"/>
      <c r="FH5" s="384"/>
      <c r="FI5" s="872"/>
      <c r="FJ5" s="873"/>
      <c r="FK5" s="873"/>
      <c r="FL5" s="873"/>
      <c r="FM5" s="385"/>
      <c r="FN5" s="386"/>
      <c r="FO5" s="382"/>
      <c r="FP5" s="382"/>
      <c r="FQ5" s="382"/>
      <c r="FR5" s="382"/>
      <c r="FS5" s="382"/>
      <c r="FT5" s="383"/>
      <c r="FU5" s="384"/>
      <c r="FV5" s="384"/>
      <c r="FW5" s="384"/>
      <c r="FX5" s="384"/>
      <c r="FY5" s="384"/>
      <c r="FZ5" s="872"/>
      <c r="GA5" s="873"/>
      <c r="GB5" s="873"/>
      <c r="GC5" s="873"/>
      <c r="GD5" s="385"/>
      <c r="GE5" s="386"/>
      <c r="GF5" s="382"/>
      <c r="GG5" s="382"/>
      <c r="GH5" s="382"/>
      <c r="GI5" s="382"/>
      <c r="GJ5" s="382"/>
      <c r="GK5" s="383"/>
      <c r="GL5" s="384"/>
      <c r="GM5" s="384"/>
      <c r="GN5" s="384"/>
      <c r="GO5" s="384"/>
      <c r="GP5" s="384"/>
      <c r="GQ5" s="872"/>
      <c r="GR5" s="873"/>
      <c r="GS5" s="873"/>
      <c r="GT5" s="873"/>
      <c r="GU5" s="385"/>
      <c r="GV5" s="386"/>
      <c r="GW5" s="382"/>
      <c r="GX5" s="382"/>
      <c r="GY5" s="382"/>
      <c r="GZ5" s="382"/>
      <c r="HA5" s="382"/>
      <c r="HB5" s="383"/>
      <c r="HC5" s="384"/>
      <c r="HD5" s="384"/>
      <c r="HE5" s="384"/>
      <c r="HF5" s="385"/>
      <c r="HG5" s="385"/>
      <c r="HH5" s="385"/>
      <c r="HI5" s="385"/>
      <c r="HJ5" s="480"/>
      <c r="HK5" s="230"/>
    </row>
    <row r="6" spans="1:219" ht="14.45" hidden="1" customHeight="1">
      <c r="A6" s="230"/>
      <c r="B6" s="874"/>
      <c r="C6" s="875"/>
      <c r="D6" s="875"/>
      <c r="E6" s="875"/>
      <c r="F6" s="470"/>
      <c r="G6" s="482"/>
      <c r="H6" s="389"/>
      <c r="I6" s="387"/>
      <c r="J6" s="387"/>
      <c r="K6" s="387"/>
      <c r="L6" s="387"/>
      <c r="M6" s="388"/>
      <c r="N6" s="384"/>
      <c r="O6" s="384"/>
      <c r="P6" s="384"/>
      <c r="Q6" s="384"/>
      <c r="R6" s="384"/>
      <c r="S6" s="874"/>
      <c r="T6" s="875"/>
      <c r="U6" s="875"/>
      <c r="V6" s="875"/>
      <c r="W6" s="388"/>
      <c r="X6" s="389"/>
      <c r="Y6" s="389"/>
      <c r="Z6" s="387"/>
      <c r="AA6" s="387"/>
      <c r="AB6" s="387"/>
      <c r="AC6" s="387"/>
      <c r="AD6" s="388"/>
      <c r="AE6" s="384"/>
      <c r="AF6" s="384"/>
      <c r="AG6" s="384"/>
      <c r="AH6" s="384"/>
      <c r="AI6" s="384"/>
      <c r="AJ6" s="874"/>
      <c r="AK6" s="875"/>
      <c r="AL6" s="875"/>
      <c r="AM6" s="875"/>
      <c r="AN6" s="388"/>
      <c r="AO6" s="389"/>
      <c r="AP6" s="389"/>
      <c r="AQ6" s="387"/>
      <c r="AR6" s="387"/>
      <c r="AS6" s="387"/>
      <c r="AT6" s="387"/>
      <c r="AU6" s="388"/>
      <c r="AV6" s="384"/>
      <c r="AW6" s="384"/>
      <c r="AX6" s="384"/>
      <c r="AY6" s="384"/>
      <c r="AZ6" s="384"/>
      <c r="BA6" s="874"/>
      <c r="BB6" s="875"/>
      <c r="BC6" s="875"/>
      <c r="BD6" s="875"/>
      <c r="BE6" s="388"/>
      <c r="BF6" s="389"/>
      <c r="BG6" s="389"/>
      <c r="BH6" s="387"/>
      <c r="BI6" s="387"/>
      <c r="BJ6" s="387"/>
      <c r="BK6" s="387"/>
      <c r="BL6" s="388"/>
      <c r="BM6" s="384"/>
      <c r="BN6" s="384"/>
      <c r="BO6" s="384"/>
      <c r="BP6" s="384"/>
      <c r="BQ6" s="384"/>
      <c r="BR6" s="874"/>
      <c r="BS6" s="875"/>
      <c r="BT6" s="875"/>
      <c r="BU6" s="875"/>
      <c r="BV6" s="388"/>
      <c r="BW6" s="388"/>
      <c r="BX6" s="388"/>
      <c r="BY6" s="388"/>
      <c r="BZ6" s="388"/>
      <c r="CA6" s="470"/>
      <c r="CB6" s="333"/>
      <c r="CC6" s="84"/>
      <c r="CD6" s="243"/>
      <c r="CE6" s="243"/>
      <c r="CF6" s="243"/>
      <c r="CG6" s="387"/>
      <c r="CH6" s="388"/>
      <c r="CI6" s="384"/>
      <c r="CJ6" s="384"/>
      <c r="CK6" s="384"/>
      <c r="CL6" s="384"/>
      <c r="CM6" s="384"/>
      <c r="CN6" s="874"/>
      <c r="CO6" s="875"/>
      <c r="CP6" s="875"/>
      <c r="CQ6" s="875"/>
      <c r="CR6" s="388"/>
      <c r="CS6" s="389"/>
      <c r="CT6" s="389"/>
      <c r="CU6" s="387"/>
      <c r="CV6" s="387"/>
      <c r="CW6" s="387"/>
      <c r="CX6" s="387"/>
      <c r="CY6" s="388"/>
      <c r="CZ6" s="384"/>
      <c r="DA6" s="384"/>
      <c r="DB6" s="384"/>
      <c r="DC6" s="384"/>
      <c r="DD6" s="384"/>
      <c r="DE6" s="874"/>
      <c r="DF6" s="875"/>
      <c r="DG6" s="875"/>
      <c r="DH6" s="875"/>
      <c r="DI6" s="388"/>
      <c r="DJ6" s="389"/>
      <c r="DK6" s="389"/>
      <c r="DL6" s="387"/>
      <c r="DM6" s="387"/>
      <c r="DN6" s="387"/>
      <c r="DO6" s="387"/>
      <c r="DP6" s="388"/>
      <c r="DQ6" s="384"/>
      <c r="DR6" s="384"/>
      <c r="DS6" s="384"/>
      <c r="DT6" s="384"/>
      <c r="DU6" s="384"/>
      <c r="DV6" s="874"/>
      <c r="DW6" s="875"/>
      <c r="DX6" s="875"/>
      <c r="DY6" s="875"/>
      <c r="DZ6" s="388"/>
      <c r="EA6" s="389"/>
      <c r="EB6" s="389"/>
      <c r="EC6" s="387"/>
      <c r="ED6" s="387"/>
      <c r="EE6" s="387"/>
      <c r="EF6" s="387"/>
      <c r="EG6" s="388"/>
      <c r="EH6" s="384"/>
      <c r="EI6" s="384"/>
      <c r="EJ6" s="384"/>
      <c r="EK6" s="241"/>
      <c r="EL6" s="239"/>
      <c r="EM6" s="896"/>
      <c r="EN6" s="897"/>
      <c r="EO6" s="897"/>
      <c r="EP6" s="897"/>
      <c r="EQ6" s="86"/>
      <c r="ER6" s="86"/>
      <c r="ES6" s="86"/>
      <c r="ET6" s="86"/>
      <c r="EU6" s="86"/>
      <c r="EV6" s="83"/>
      <c r="EW6" s="389"/>
      <c r="EX6" s="389"/>
      <c r="EY6" s="387"/>
      <c r="EZ6" s="387"/>
      <c r="FA6" s="387"/>
      <c r="FB6" s="387"/>
      <c r="FC6" s="388"/>
      <c r="FD6" s="384"/>
      <c r="FE6" s="384"/>
      <c r="FF6" s="384"/>
      <c r="FG6" s="384"/>
      <c r="FH6" s="384"/>
      <c r="FI6" s="874"/>
      <c r="FJ6" s="875"/>
      <c r="FK6" s="875"/>
      <c r="FL6" s="875"/>
      <c r="FM6" s="388"/>
      <c r="FN6" s="389"/>
      <c r="FO6" s="389"/>
      <c r="FP6" s="387"/>
      <c r="FQ6" s="387"/>
      <c r="FR6" s="387"/>
      <c r="FS6" s="387"/>
      <c r="FT6" s="388"/>
      <c r="FU6" s="384"/>
      <c r="FV6" s="384"/>
      <c r="FW6" s="384"/>
      <c r="FX6" s="384"/>
      <c r="FY6" s="384"/>
      <c r="FZ6" s="874"/>
      <c r="GA6" s="875"/>
      <c r="GB6" s="875"/>
      <c r="GC6" s="875"/>
      <c r="GD6" s="388"/>
      <c r="GE6" s="389"/>
      <c r="GF6" s="389"/>
      <c r="GG6" s="387"/>
      <c r="GH6" s="387"/>
      <c r="GI6" s="387"/>
      <c r="GJ6" s="387"/>
      <c r="GK6" s="388"/>
      <c r="GL6" s="384"/>
      <c r="GM6" s="384"/>
      <c r="GN6" s="384"/>
      <c r="GO6" s="384"/>
      <c r="GP6" s="384"/>
      <c r="GQ6" s="874"/>
      <c r="GR6" s="875"/>
      <c r="GS6" s="875"/>
      <c r="GT6" s="875"/>
      <c r="GU6" s="388"/>
      <c r="GV6" s="389"/>
      <c r="GW6" s="389"/>
      <c r="GX6" s="387"/>
      <c r="GY6" s="387"/>
      <c r="GZ6" s="387"/>
      <c r="HA6" s="387"/>
      <c r="HB6" s="388"/>
      <c r="HC6" s="384"/>
      <c r="HD6" s="384"/>
      <c r="HE6" s="384"/>
      <c r="HF6" s="388"/>
      <c r="HG6" s="388"/>
      <c r="HH6" s="388"/>
      <c r="HI6" s="388"/>
      <c r="HJ6" s="470"/>
      <c r="HK6" s="230"/>
    </row>
    <row r="7" spans="1:219" ht="20.05" customHeight="1" thickBot="1">
      <c r="A7" s="230"/>
      <c r="B7" s="869" t="str">
        <f>Details!D1</f>
        <v>Vale da Pinta</v>
      </c>
      <c r="C7" s="870"/>
      <c r="D7" s="870"/>
      <c r="E7" s="870"/>
      <c r="F7" s="871"/>
      <c r="G7" s="483"/>
      <c r="H7" s="397" t="s">
        <v>26</v>
      </c>
      <c r="I7" s="399"/>
      <c r="J7" s="399"/>
      <c r="K7" s="399"/>
      <c r="L7" s="390">
        <f>Details!C1</f>
        <v>17</v>
      </c>
      <c r="M7" s="391"/>
      <c r="N7" s="392"/>
      <c r="O7" s="392"/>
      <c r="P7" s="393" t="s">
        <v>27</v>
      </c>
      <c r="Q7" s="392"/>
      <c r="R7" s="384"/>
      <c r="S7" s="394"/>
      <c r="T7" s="395" t="s">
        <v>28</v>
      </c>
      <c r="U7" s="396" t="s">
        <v>29</v>
      </c>
      <c r="V7" s="384"/>
      <c r="W7" s="397" t="s">
        <v>30</v>
      </c>
      <c r="X7" s="398"/>
      <c r="Y7" s="397" t="s">
        <v>26</v>
      </c>
      <c r="Z7" s="399"/>
      <c r="AA7" s="399"/>
      <c r="AB7" s="399"/>
      <c r="AC7" s="390">
        <f>Details!C4</f>
        <v>14</v>
      </c>
      <c r="AD7" s="391"/>
      <c r="AE7" s="392"/>
      <c r="AF7" s="392"/>
      <c r="AG7" s="393" t="s">
        <v>27</v>
      </c>
      <c r="AH7" s="392"/>
      <c r="AI7" s="384"/>
      <c r="AJ7" s="394"/>
      <c r="AK7" s="395" t="s">
        <v>28</v>
      </c>
      <c r="AL7" s="396" t="s">
        <v>29</v>
      </c>
      <c r="AM7" s="384"/>
      <c r="AN7" s="397" t="s">
        <v>30</v>
      </c>
      <c r="AO7" s="398"/>
      <c r="AP7" s="397" t="s">
        <v>26</v>
      </c>
      <c r="AQ7" s="399"/>
      <c r="AR7" s="399"/>
      <c r="AS7" s="399"/>
      <c r="AT7" s="390">
        <f>Details!C7</f>
        <v>23</v>
      </c>
      <c r="AU7" s="391"/>
      <c r="AV7" s="392"/>
      <c r="AW7" s="392"/>
      <c r="AX7" s="393" t="s">
        <v>27</v>
      </c>
      <c r="AY7" s="392"/>
      <c r="AZ7" s="384"/>
      <c r="BA7" s="394"/>
      <c r="BB7" s="395" t="s">
        <v>28</v>
      </c>
      <c r="BC7" s="396" t="s">
        <v>29</v>
      </c>
      <c r="BD7" s="384"/>
      <c r="BE7" s="397" t="s">
        <v>30</v>
      </c>
      <c r="BF7" s="398"/>
      <c r="BG7" s="397" t="s">
        <v>26</v>
      </c>
      <c r="BH7" s="399"/>
      <c r="BI7" s="399"/>
      <c r="BJ7" s="399"/>
      <c r="BK7" s="390">
        <f>Details!C10</f>
        <v>28</v>
      </c>
      <c r="BL7" s="391"/>
      <c r="BM7" s="392"/>
      <c r="BN7" s="392"/>
      <c r="BO7" s="393" t="s">
        <v>27</v>
      </c>
      <c r="BP7" s="392"/>
      <c r="BQ7" s="384"/>
      <c r="BR7" s="394"/>
      <c r="BS7" s="395" t="s">
        <v>28</v>
      </c>
      <c r="BT7" s="396" t="s">
        <v>29</v>
      </c>
      <c r="BU7" s="384"/>
      <c r="BV7" s="397" t="s">
        <v>30</v>
      </c>
      <c r="BW7" s="397"/>
      <c r="BX7" s="397"/>
      <c r="BY7" s="397"/>
      <c r="BZ7" s="397"/>
      <c r="CA7" s="484"/>
      <c r="CB7" s="361"/>
      <c r="CC7" s="88" t="s">
        <v>26</v>
      </c>
      <c r="CD7" s="354"/>
      <c r="CE7" s="354"/>
      <c r="CF7" s="354"/>
      <c r="CG7" s="390">
        <f>Details!C2</f>
        <v>23</v>
      </c>
      <c r="CH7" s="391"/>
      <c r="CI7" s="392"/>
      <c r="CJ7" s="392"/>
      <c r="CK7" s="393" t="s">
        <v>27</v>
      </c>
      <c r="CL7" s="392"/>
      <c r="CM7" s="384"/>
      <c r="CN7" s="394"/>
      <c r="CO7" s="395" t="s">
        <v>28</v>
      </c>
      <c r="CP7" s="396" t="s">
        <v>29</v>
      </c>
      <c r="CQ7" s="384"/>
      <c r="CR7" s="397" t="s">
        <v>30</v>
      </c>
      <c r="CS7" s="398"/>
      <c r="CT7" s="397" t="s">
        <v>26</v>
      </c>
      <c r="CU7" s="399"/>
      <c r="CV7" s="399"/>
      <c r="CW7" s="399"/>
      <c r="CX7" s="390">
        <f>Details!C5</f>
        <v>22</v>
      </c>
      <c r="CY7" s="391"/>
      <c r="CZ7" s="392"/>
      <c r="DA7" s="392"/>
      <c r="DB7" s="393" t="s">
        <v>27</v>
      </c>
      <c r="DC7" s="392"/>
      <c r="DD7" s="384"/>
      <c r="DE7" s="394"/>
      <c r="DF7" s="395" t="s">
        <v>28</v>
      </c>
      <c r="DG7" s="396" t="s">
        <v>29</v>
      </c>
      <c r="DH7" s="384"/>
      <c r="DI7" s="397" t="s">
        <v>30</v>
      </c>
      <c r="DJ7" s="398"/>
      <c r="DK7" s="397" t="s">
        <v>26</v>
      </c>
      <c r="DL7" s="399"/>
      <c r="DM7" s="399"/>
      <c r="DN7" s="399"/>
      <c r="DO7" s="390">
        <f>Details!C8</f>
        <v>16</v>
      </c>
      <c r="DP7" s="391"/>
      <c r="DQ7" s="392"/>
      <c r="DR7" s="392"/>
      <c r="DS7" s="393" t="s">
        <v>27</v>
      </c>
      <c r="DT7" s="392"/>
      <c r="DU7" s="384"/>
      <c r="DV7" s="394"/>
      <c r="DW7" s="395" t="s">
        <v>28</v>
      </c>
      <c r="DX7" s="396" t="s">
        <v>29</v>
      </c>
      <c r="DY7" s="384"/>
      <c r="DZ7" s="397" t="s">
        <v>30</v>
      </c>
      <c r="EA7" s="398"/>
      <c r="EB7" s="397" t="s">
        <v>26</v>
      </c>
      <c r="EC7" s="399"/>
      <c r="ED7" s="399"/>
      <c r="EE7" s="399"/>
      <c r="EF7" s="390">
        <f>Details!C11</f>
        <v>16</v>
      </c>
      <c r="EG7" s="391"/>
      <c r="EH7" s="392"/>
      <c r="EI7" s="392"/>
      <c r="EJ7" s="393" t="s">
        <v>27</v>
      </c>
      <c r="EK7" s="245"/>
      <c r="EL7" s="239"/>
      <c r="EM7" s="91"/>
      <c r="EN7" s="92" t="s">
        <v>28</v>
      </c>
      <c r="EO7" s="93" t="s">
        <v>29</v>
      </c>
      <c r="EP7" s="241"/>
      <c r="EQ7" s="88" t="s">
        <v>30</v>
      </c>
      <c r="ER7" s="88"/>
      <c r="ES7" s="88"/>
      <c r="ET7" s="88"/>
      <c r="EU7" s="88"/>
      <c r="EV7" s="362"/>
      <c r="EW7" s="398"/>
      <c r="EX7" s="397" t="s">
        <v>26</v>
      </c>
      <c r="EY7" s="399"/>
      <c r="EZ7" s="399"/>
      <c r="FA7" s="399"/>
      <c r="FB7" s="390">
        <f>Details!C12</f>
        <v>13</v>
      </c>
      <c r="FC7" s="391"/>
      <c r="FD7" s="392"/>
      <c r="FE7" s="392"/>
      <c r="FF7" s="393" t="s">
        <v>27</v>
      </c>
      <c r="FG7" s="392"/>
      <c r="FH7" s="384"/>
      <c r="FI7" s="394"/>
      <c r="FJ7" s="395"/>
      <c r="FK7" s="396" t="s">
        <v>29</v>
      </c>
      <c r="FL7" s="384"/>
      <c r="FM7" s="397" t="s">
        <v>30</v>
      </c>
      <c r="FN7" s="398"/>
      <c r="FO7" s="397" t="s">
        <v>26</v>
      </c>
      <c r="FP7" s="399"/>
      <c r="FQ7" s="399"/>
      <c r="FR7" s="399"/>
      <c r="FS7" s="390">
        <f>Details!C6</f>
        <v>22</v>
      </c>
      <c r="FT7" s="391"/>
      <c r="FU7" s="392"/>
      <c r="FV7" s="392"/>
      <c r="FW7" s="393" t="s">
        <v>27</v>
      </c>
      <c r="FX7" s="392"/>
      <c r="FY7" s="384"/>
      <c r="FZ7" s="394"/>
      <c r="GA7" s="395"/>
      <c r="GB7" s="396" t="s">
        <v>29</v>
      </c>
      <c r="GC7" s="384"/>
      <c r="GD7" s="397" t="s">
        <v>30</v>
      </c>
      <c r="GE7" s="398"/>
      <c r="GF7" s="397" t="s">
        <v>26</v>
      </c>
      <c r="GG7" s="399"/>
      <c r="GH7" s="399"/>
      <c r="GI7" s="399"/>
      <c r="GJ7" s="390">
        <f>Details!C9</f>
        <v>6</v>
      </c>
      <c r="GK7" s="391"/>
      <c r="GL7" s="392"/>
      <c r="GM7" s="392"/>
      <c r="GN7" s="393" t="s">
        <v>27</v>
      </c>
      <c r="GO7" s="392"/>
      <c r="GP7" s="384"/>
      <c r="GQ7" s="394"/>
      <c r="GR7" s="395"/>
      <c r="GS7" s="396" t="s">
        <v>29</v>
      </c>
      <c r="GT7" s="384"/>
      <c r="GU7" s="397" t="s">
        <v>30</v>
      </c>
      <c r="GV7" s="398"/>
      <c r="GW7" s="397" t="s">
        <v>26</v>
      </c>
      <c r="GX7" s="399"/>
      <c r="GY7" s="399"/>
      <c r="GZ7" s="399"/>
      <c r="HA7" s="390">
        <f>Details!C3</f>
        <v>22</v>
      </c>
      <c r="HB7" s="391"/>
      <c r="HC7" s="392"/>
      <c r="HD7" s="392"/>
      <c r="HE7" s="393" t="s">
        <v>27</v>
      </c>
      <c r="HF7" s="397"/>
      <c r="HG7" s="397"/>
      <c r="HH7" s="397"/>
      <c r="HI7" s="397"/>
      <c r="HJ7" s="484"/>
      <c r="HK7" s="230"/>
    </row>
    <row r="8" spans="1:219" ht="4.95" customHeight="1" thickBot="1">
      <c r="A8" s="230"/>
      <c r="B8" s="485"/>
      <c r="C8" s="486"/>
      <c r="D8" s="487" t="s">
        <v>31</v>
      </c>
      <c r="E8" s="488"/>
      <c r="F8" s="489"/>
      <c r="G8" s="490"/>
      <c r="H8" s="384"/>
      <c r="I8" s="388"/>
      <c r="J8" s="388"/>
      <c r="K8" s="388"/>
      <c r="L8" s="388"/>
      <c r="M8" s="388"/>
      <c r="N8" s="491"/>
      <c r="O8" s="491"/>
      <c r="P8" s="491"/>
      <c r="Q8" s="384"/>
      <c r="R8" s="384"/>
      <c r="S8" s="492" t="s">
        <v>32</v>
      </c>
      <c r="T8" s="493" t="s">
        <v>33</v>
      </c>
      <c r="U8" s="494" t="s">
        <v>31</v>
      </c>
      <c r="V8" s="488"/>
      <c r="W8" s="384"/>
      <c r="X8" s="384"/>
      <c r="Y8" s="384"/>
      <c r="Z8" s="388"/>
      <c r="AA8" s="388"/>
      <c r="AB8" s="388"/>
      <c r="AC8" s="388"/>
      <c r="AD8" s="388"/>
      <c r="AE8" s="491"/>
      <c r="AF8" s="491"/>
      <c r="AG8" s="491"/>
      <c r="AH8" s="384"/>
      <c r="AI8" s="384"/>
      <c r="AJ8" s="492" t="s">
        <v>32</v>
      </c>
      <c r="AK8" s="493" t="s">
        <v>33</v>
      </c>
      <c r="AL8" s="494" t="s">
        <v>31</v>
      </c>
      <c r="AM8" s="488"/>
      <c r="AN8" s="384"/>
      <c r="AO8" s="384"/>
      <c r="AP8" s="384"/>
      <c r="AQ8" s="388"/>
      <c r="AR8" s="388"/>
      <c r="AS8" s="388"/>
      <c r="AT8" s="388"/>
      <c r="AU8" s="388"/>
      <c r="AV8" s="491"/>
      <c r="AW8" s="491"/>
      <c r="AX8" s="491"/>
      <c r="AY8" s="384"/>
      <c r="AZ8" s="384"/>
      <c r="BA8" s="492" t="s">
        <v>32</v>
      </c>
      <c r="BB8" s="493" t="s">
        <v>33</v>
      </c>
      <c r="BC8" s="494" t="s">
        <v>31</v>
      </c>
      <c r="BD8" s="488"/>
      <c r="BE8" s="384"/>
      <c r="BF8" s="384"/>
      <c r="BG8" s="384"/>
      <c r="BH8" s="388"/>
      <c r="BI8" s="388"/>
      <c r="BJ8" s="388"/>
      <c r="BK8" s="388"/>
      <c r="BL8" s="388"/>
      <c r="BM8" s="491"/>
      <c r="BN8" s="491"/>
      <c r="BO8" s="491"/>
      <c r="BP8" s="384"/>
      <c r="BQ8" s="384"/>
      <c r="BR8" s="492" t="s">
        <v>32</v>
      </c>
      <c r="BS8" s="493" t="s">
        <v>33</v>
      </c>
      <c r="BT8" s="494" t="s">
        <v>31</v>
      </c>
      <c r="BU8" s="488"/>
      <c r="BV8" s="384"/>
      <c r="BW8" s="384"/>
      <c r="BX8" s="384"/>
      <c r="BY8" s="384"/>
      <c r="BZ8" s="384"/>
      <c r="CA8" s="495"/>
      <c r="CB8" s="292"/>
      <c r="CC8" s="241"/>
      <c r="CD8" s="86"/>
      <c r="CE8" s="86"/>
      <c r="CF8" s="86"/>
      <c r="CG8" s="86"/>
      <c r="CH8" s="86"/>
      <c r="CI8" s="247"/>
      <c r="CJ8" s="247"/>
      <c r="CK8" s="247"/>
      <c r="CL8" s="241"/>
      <c r="CM8" s="239"/>
      <c r="CN8" s="99" t="s">
        <v>32</v>
      </c>
      <c r="CO8" s="100" t="s">
        <v>33</v>
      </c>
      <c r="CP8" s="101" t="s">
        <v>31</v>
      </c>
      <c r="CQ8" s="98"/>
      <c r="CR8" s="241"/>
      <c r="CS8" s="241"/>
      <c r="CT8" s="241"/>
      <c r="CU8" s="86"/>
      <c r="CV8" s="86"/>
      <c r="CW8" s="86"/>
      <c r="CX8" s="86"/>
      <c r="CY8" s="86"/>
      <c r="CZ8" s="247"/>
      <c r="DA8" s="247"/>
      <c r="DB8" s="247"/>
      <c r="DC8" s="241"/>
      <c r="DD8" s="239"/>
      <c r="DE8" s="99" t="s">
        <v>32</v>
      </c>
      <c r="DF8" s="100" t="s">
        <v>33</v>
      </c>
      <c r="DG8" s="101" t="s">
        <v>31</v>
      </c>
      <c r="DH8" s="98"/>
      <c r="DI8" s="241"/>
      <c r="DJ8" s="241"/>
      <c r="DK8" s="241"/>
      <c r="DL8" s="86"/>
      <c r="DM8" s="86"/>
      <c r="DN8" s="86"/>
      <c r="DO8" s="86"/>
      <c r="DP8" s="86"/>
      <c r="DQ8" s="247"/>
      <c r="DR8" s="247"/>
      <c r="DS8" s="247"/>
      <c r="DT8" s="241"/>
      <c r="DU8" s="239"/>
      <c r="DV8" s="99" t="s">
        <v>32</v>
      </c>
      <c r="DW8" s="100" t="s">
        <v>33</v>
      </c>
      <c r="DX8" s="101" t="s">
        <v>31</v>
      </c>
      <c r="DY8" s="98"/>
      <c r="DZ8" s="241"/>
      <c r="EA8" s="241"/>
      <c r="EB8" s="241"/>
      <c r="EC8" s="86"/>
      <c r="ED8" s="86"/>
      <c r="EE8" s="86"/>
      <c r="EF8" s="86"/>
      <c r="EG8" s="86"/>
      <c r="EH8" s="247"/>
      <c r="EI8" s="247"/>
      <c r="EJ8" s="247"/>
      <c r="EK8" s="241"/>
      <c r="EL8" s="239"/>
      <c r="EM8" s="99" t="s">
        <v>32</v>
      </c>
      <c r="EN8" s="100" t="s">
        <v>33</v>
      </c>
      <c r="EO8" s="101" t="s">
        <v>31</v>
      </c>
      <c r="EP8" s="98"/>
      <c r="EQ8" s="241"/>
      <c r="ER8" s="241"/>
      <c r="ES8" s="241"/>
      <c r="ET8" s="241"/>
      <c r="EU8" s="241"/>
      <c r="EV8" s="363"/>
      <c r="EW8" s="384"/>
      <c r="EX8" s="384"/>
      <c r="EY8" s="388"/>
      <c r="EZ8" s="388"/>
      <c r="FA8" s="388"/>
      <c r="FB8" s="388"/>
      <c r="FC8" s="388"/>
      <c r="FD8" s="491"/>
      <c r="FE8" s="491"/>
      <c r="FF8" s="491"/>
      <c r="FG8" s="384"/>
      <c r="FH8" s="384"/>
      <c r="FI8" s="492"/>
      <c r="FJ8" s="493"/>
      <c r="FK8" s="494" t="s">
        <v>31</v>
      </c>
      <c r="FL8" s="488"/>
      <c r="FM8" s="384"/>
      <c r="FN8" s="384"/>
      <c r="FO8" s="384"/>
      <c r="FP8" s="388"/>
      <c r="FQ8" s="388"/>
      <c r="FR8" s="388"/>
      <c r="FS8" s="388"/>
      <c r="FT8" s="388"/>
      <c r="FU8" s="491"/>
      <c r="FV8" s="491"/>
      <c r="FW8" s="491"/>
      <c r="FX8" s="384"/>
      <c r="FY8" s="384"/>
      <c r="FZ8" s="492"/>
      <c r="GA8" s="493"/>
      <c r="GB8" s="494" t="s">
        <v>31</v>
      </c>
      <c r="GC8" s="488"/>
      <c r="GD8" s="384"/>
      <c r="GE8" s="384"/>
      <c r="GF8" s="384"/>
      <c r="GG8" s="388"/>
      <c r="GH8" s="388"/>
      <c r="GI8" s="388"/>
      <c r="GJ8" s="388"/>
      <c r="GK8" s="388"/>
      <c r="GL8" s="491"/>
      <c r="GM8" s="491"/>
      <c r="GN8" s="491"/>
      <c r="GO8" s="384"/>
      <c r="GP8" s="384"/>
      <c r="GQ8" s="492"/>
      <c r="GR8" s="493"/>
      <c r="GS8" s="494" t="s">
        <v>31</v>
      </c>
      <c r="GT8" s="488"/>
      <c r="GU8" s="384"/>
      <c r="GV8" s="384"/>
      <c r="GW8" s="384"/>
      <c r="GX8" s="388"/>
      <c r="GY8" s="388"/>
      <c r="GZ8" s="388"/>
      <c r="HA8" s="388"/>
      <c r="HB8" s="388"/>
      <c r="HC8" s="491"/>
      <c r="HD8" s="491"/>
      <c r="HE8" s="491"/>
      <c r="HF8" s="384"/>
      <c r="HG8" s="384"/>
      <c r="HH8" s="384"/>
      <c r="HI8" s="384"/>
      <c r="HJ8" s="495"/>
      <c r="HK8" s="230"/>
    </row>
    <row r="9" spans="1:219" s="259" customFormat="1" ht="28.2" customHeight="1" thickBot="1">
      <c r="A9" s="248"/>
      <c r="B9" s="496" t="s">
        <v>34</v>
      </c>
      <c r="C9" s="497" t="s">
        <v>35</v>
      </c>
      <c r="D9" s="497" t="s">
        <v>36</v>
      </c>
      <c r="E9" s="498" t="s">
        <v>37</v>
      </c>
      <c r="F9" s="499" t="s">
        <v>38</v>
      </c>
      <c r="G9" s="500"/>
      <c r="H9" s="501" t="s">
        <v>39</v>
      </c>
      <c r="I9" s="502"/>
      <c r="J9" s="503"/>
      <c r="K9" s="504"/>
      <c r="L9" s="505" t="s">
        <v>40</v>
      </c>
      <c r="M9" s="506"/>
      <c r="N9" s="507"/>
      <c r="O9" s="508"/>
      <c r="P9" s="509" t="s">
        <v>41</v>
      </c>
      <c r="Q9" s="510"/>
      <c r="R9" s="511"/>
      <c r="S9" s="496" t="s">
        <v>34</v>
      </c>
      <c r="T9" s="512" t="s">
        <v>42</v>
      </c>
      <c r="U9" s="497" t="s">
        <v>36</v>
      </c>
      <c r="V9" s="498" t="s">
        <v>37</v>
      </c>
      <c r="W9" s="513" t="s">
        <v>38</v>
      </c>
      <c r="X9" s="514"/>
      <c r="Y9" s="501" t="s">
        <v>39</v>
      </c>
      <c r="Z9" s="502"/>
      <c r="AA9" s="503"/>
      <c r="AB9" s="504"/>
      <c r="AC9" s="505" t="s">
        <v>40</v>
      </c>
      <c r="AD9" s="506"/>
      <c r="AE9" s="507"/>
      <c r="AF9" s="508"/>
      <c r="AG9" s="509" t="s">
        <v>41</v>
      </c>
      <c r="AH9" s="510"/>
      <c r="AI9" s="511"/>
      <c r="AJ9" s="496" t="s">
        <v>34</v>
      </c>
      <c r="AK9" s="512" t="s">
        <v>42</v>
      </c>
      <c r="AL9" s="497" t="s">
        <v>36</v>
      </c>
      <c r="AM9" s="498" t="s">
        <v>37</v>
      </c>
      <c r="AN9" s="513" t="s">
        <v>38</v>
      </c>
      <c r="AO9" s="514"/>
      <c r="AP9" s="501" t="s">
        <v>39</v>
      </c>
      <c r="AQ9" s="502"/>
      <c r="AR9" s="503"/>
      <c r="AS9" s="504"/>
      <c r="AT9" s="505" t="s">
        <v>40</v>
      </c>
      <c r="AU9" s="506"/>
      <c r="AV9" s="507"/>
      <c r="AW9" s="508"/>
      <c r="AX9" s="509" t="s">
        <v>41</v>
      </c>
      <c r="AY9" s="510"/>
      <c r="AZ9" s="511"/>
      <c r="BA9" s="496" t="s">
        <v>34</v>
      </c>
      <c r="BB9" s="512" t="s">
        <v>42</v>
      </c>
      <c r="BC9" s="497" t="s">
        <v>36</v>
      </c>
      <c r="BD9" s="498" t="s">
        <v>37</v>
      </c>
      <c r="BE9" s="513" t="s">
        <v>38</v>
      </c>
      <c r="BF9" s="514"/>
      <c r="BG9" s="501" t="s">
        <v>39</v>
      </c>
      <c r="BH9" s="502"/>
      <c r="BI9" s="503"/>
      <c r="BJ9" s="504"/>
      <c r="BK9" s="505" t="s">
        <v>40</v>
      </c>
      <c r="BL9" s="506"/>
      <c r="BM9" s="507"/>
      <c r="BN9" s="508"/>
      <c r="BO9" s="509" t="s">
        <v>41</v>
      </c>
      <c r="BP9" s="510"/>
      <c r="BQ9" s="511"/>
      <c r="BR9" s="496" t="s">
        <v>34</v>
      </c>
      <c r="BS9" s="512" t="s">
        <v>42</v>
      </c>
      <c r="BT9" s="497" t="s">
        <v>36</v>
      </c>
      <c r="BU9" s="498" t="s">
        <v>37</v>
      </c>
      <c r="BV9" s="513" t="s">
        <v>38</v>
      </c>
      <c r="BW9" s="515"/>
      <c r="BX9" s="515"/>
      <c r="BY9" s="515"/>
      <c r="BZ9" s="515"/>
      <c r="CA9" s="516" t="s">
        <v>95</v>
      </c>
      <c r="CB9" s="364"/>
      <c r="CC9" s="108" t="s">
        <v>39</v>
      </c>
      <c r="CD9" s="109"/>
      <c r="CE9" s="250"/>
      <c r="CF9" s="251"/>
      <c r="CG9" s="112" t="s">
        <v>40</v>
      </c>
      <c r="CH9" s="252"/>
      <c r="CI9" s="253"/>
      <c r="CJ9" s="254"/>
      <c r="CK9" s="113" t="s">
        <v>41</v>
      </c>
      <c r="CL9" s="255"/>
      <c r="CM9" s="256"/>
      <c r="CN9" s="103" t="s">
        <v>34</v>
      </c>
      <c r="CO9" s="114" t="s">
        <v>42</v>
      </c>
      <c r="CP9" s="104" t="s">
        <v>36</v>
      </c>
      <c r="CQ9" s="105" t="s">
        <v>37</v>
      </c>
      <c r="CR9" s="115" t="s">
        <v>38</v>
      </c>
      <c r="CS9" s="249"/>
      <c r="CT9" s="108" t="s">
        <v>39</v>
      </c>
      <c r="CU9" s="109"/>
      <c r="CV9" s="250"/>
      <c r="CW9" s="251"/>
      <c r="CX9" s="112" t="s">
        <v>40</v>
      </c>
      <c r="CY9" s="252"/>
      <c r="CZ9" s="253"/>
      <c r="DA9" s="254"/>
      <c r="DB9" s="113" t="s">
        <v>41</v>
      </c>
      <c r="DC9" s="255"/>
      <c r="DD9" s="256"/>
      <c r="DE9" s="103" t="s">
        <v>34</v>
      </c>
      <c r="DF9" s="114" t="s">
        <v>42</v>
      </c>
      <c r="DG9" s="104" t="s">
        <v>36</v>
      </c>
      <c r="DH9" s="105" t="s">
        <v>37</v>
      </c>
      <c r="DI9" s="115" t="s">
        <v>38</v>
      </c>
      <c r="DJ9" s="249"/>
      <c r="DK9" s="108" t="s">
        <v>39</v>
      </c>
      <c r="DL9" s="109"/>
      <c r="DM9" s="250"/>
      <c r="DN9" s="251"/>
      <c r="DO9" s="112" t="s">
        <v>40</v>
      </c>
      <c r="DP9" s="252"/>
      <c r="DQ9" s="253"/>
      <c r="DR9" s="254"/>
      <c r="DS9" s="113" t="s">
        <v>41</v>
      </c>
      <c r="DT9" s="255"/>
      <c r="DU9" s="256"/>
      <c r="DV9" s="103" t="s">
        <v>34</v>
      </c>
      <c r="DW9" s="114" t="s">
        <v>42</v>
      </c>
      <c r="DX9" s="104" t="s">
        <v>36</v>
      </c>
      <c r="DY9" s="105" t="s">
        <v>37</v>
      </c>
      <c r="DZ9" s="115" t="s">
        <v>38</v>
      </c>
      <c r="EA9" s="249"/>
      <c r="EB9" s="108" t="s">
        <v>39</v>
      </c>
      <c r="EC9" s="109"/>
      <c r="ED9" s="250"/>
      <c r="EE9" s="251"/>
      <c r="EF9" s="112" t="s">
        <v>40</v>
      </c>
      <c r="EG9" s="252"/>
      <c r="EH9" s="253"/>
      <c r="EI9" s="254"/>
      <c r="EJ9" s="113" t="s">
        <v>41</v>
      </c>
      <c r="EK9" s="255"/>
      <c r="EL9" s="256"/>
      <c r="EM9" s="103" t="s">
        <v>34</v>
      </c>
      <c r="EN9" s="114" t="s">
        <v>42</v>
      </c>
      <c r="EO9" s="104" t="s">
        <v>36</v>
      </c>
      <c r="EP9" s="105" t="s">
        <v>37</v>
      </c>
      <c r="EQ9" s="115" t="s">
        <v>38</v>
      </c>
      <c r="ER9" s="358"/>
      <c r="ES9" s="358"/>
      <c r="ET9" s="358"/>
      <c r="EU9" s="358"/>
      <c r="EV9" s="516" t="s">
        <v>95</v>
      </c>
      <c r="EW9" s="514"/>
      <c r="EX9" s="501" t="s">
        <v>39</v>
      </c>
      <c r="EY9" s="502"/>
      <c r="EZ9" s="503"/>
      <c r="FA9" s="504"/>
      <c r="FB9" s="505" t="s">
        <v>40</v>
      </c>
      <c r="FC9" s="506"/>
      <c r="FD9" s="507"/>
      <c r="FE9" s="508"/>
      <c r="FF9" s="509" t="s">
        <v>41</v>
      </c>
      <c r="FG9" s="510"/>
      <c r="FH9" s="511"/>
      <c r="FI9" s="496" t="s">
        <v>34</v>
      </c>
      <c r="FJ9" s="512" t="s">
        <v>42</v>
      </c>
      <c r="FK9" s="497" t="s">
        <v>36</v>
      </c>
      <c r="FL9" s="498" t="s">
        <v>37</v>
      </c>
      <c r="FM9" s="513" t="s">
        <v>38</v>
      </c>
      <c r="FN9" s="514"/>
      <c r="FO9" s="501" t="s">
        <v>39</v>
      </c>
      <c r="FP9" s="502"/>
      <c r="FQ9" s="503"/>
      <c r="FR9" s="504"/>
      <c r="FS9" s="505" t="s">
        <v>40</v>
      </c>
      <c r="FT9" s="506"/>
      <c r="FU9" s="507"/>
      <c r="FV9" s="508"/>
      <c r="FW9" s="509" t="s">
        <v>41</v>
      </c>
      <c r="FX9" s="510"/>
      <c r="FY9" s="511"/>
      <c r="FZ9" s="496" t="s">
        <v>34</v>
      </c>
      <c r="GA9" s="512" t="s">
        <v>42</v>
      </c>
      <c r="GB9" s="497" t="s">
        <v>36</v>
      </c>
      <c r="GC9" s="498" t="s">
        <v>37</v>
      </c>
      <c r="GD9" s="513" t="s">
        <v>38</v>
      </c>
      <c r="GE9" s="514"/>
      <c r="GF9" s="501" t="s">
        <v>39</v>
      </c>
      <c r="GG9" s="502"/>
      <c r="GH9" s="503"/>
      <c r="GI9" s="504"/>
      <c r="GJ9" s="505" t="s">
        <v>40</v>
      </c>
      <c r="GK9" s="506"/>
      <c r="GL9" s="507"/>
      <c r="GM9" s="508"/>
      <c r="GN9" s="509" t="s">
        <v>41</v>
      </c>
      <c r="GO9" s="510"/>
      <c r="GP9" s="511"/>
      <c r="GQ9" s="496" t="s">
        <v>34</v>
      </c>
      <c r="GR9" s="512" t="s">
        <v>42</v>
      </c>
      <c r="GS9" s="497" t="s">
        <v>36</v>
      </c>
      <c r="GT9" s="498" t="s">
        <v>37</v>
      </c>
      <c r="GU9" s="513" t="s">
        <v>38</v>
      </c>
      <c r="GV9" s="514"/>
      <c r="GW9" s="501" t="s">
        <v>39</v>
      </c>
      <c r="GX9" s="502"/>
      <c r="GY9" s="503"/>
      <c r="GZ9" s="504"/>
      <c r="HA9" s="505" t="s">
        <v>40</v>
      </c>
      <c r="HB9" s="506"/>
      <c r="HC9" s="507"/>
      <c r="HD9" s="508"/>
      <c r="HE9" s="509" t="s">
        <v>41</v>
      </c>
      <c r="HF9" s="515"/>
      <c r="HG9" s="515"/>
      <c r="HH9" s="515"/>
      <c r="HI9" s="515"/>
      <c r="HJ9" s="516" t="s">
        <v>95</v>
      </c>
      <c r="HK9" s="258"/>
    </row>
    <row r="10" spans="1:219" ht="4.95" customHeight="1" thickBot="1">
      <c r="A10" s="230"/>
      <c r="B10" s="517"/>
      <c r="C10" s="518"/>
      <c r="D10" s="518"/>
      <c r="E10" s="486"/>
      <c r="F10" s="519"/>
      <c r="G10" s="520"/>
      <c r="H10" s="521"/>
      <c r="I10" s="521"/>
      <c r="J10" s="522"/>
      <c r="K10" s="522"/>
      <c r="L10" s="202"/>
      <c r="M10" s="523"/>
      <c r="N10" s="524"/>
      <c r="O10" s="524"/>
      <c r="P10" s="204"/>
      <c r="Q10" s="290"/>
      <c r="R10" s="384"/>
      <c r="S10" s="517"/>
      <c r="T10" s="518"/>
      <c r="U10" s="518"/>
      <c r="V10" s="486"/>
      <c r="W10" s="525"/>
      <c r="X10" s="526"/>
      <c r="Y10" s="521"/>
      <c r="Z10" s="521"/>
      <c r="AA10" s="522"/>
      <c r="AB10" s="522"/>
      <c r="AC10" s="202"/>
      <c r="AD10" s="523"/>
      <c r="AE10" s="524"/>
      <c r="AF10" s="524"/>
      <c r="AG10" s="204"/>
      <c r="AH10" s="290"/>
      <c r="AI10" s="384"/>
      <c r="AJ10" s="517"/>
      <c r="AK10" s="518"/>
      <c r="AL10" s="518"/>
      <c r="AM10" s="486"/>
      <c r="AN10" s="525"/>
      <c r="AO10" s="526"/>
      <c r="AP10" s="521"/>
      <c r="AQ10" s="521"/>
      <c r="AR10" s="522"/>
      <c r="AS10" s="522"/>
      <c r="AT10" s="202"/>
      <c r="AU10" s="523"/>
      <c r="AV10" s="524"/>
      <c r="AW10" s="524"/>
      <c r="AX10" s="204"/>
      <c r="AY10" s="290"/>
      <c r="AZ10" s="384"/>
      <c r="BA10" s="517"/>
      <c r="BB10" s="518"/>
      <c r="BC10" s="518"/>
      <c r="BD10" s="486"/>
      <c r="BE10" s="525"/>
      <c r="BF10" s="526"/>
      <c r="BG10" s="521"/>
      <c r="BH10" s="521"/>
      <c r="BI10" s="522"/>
      <c r="BJ10" s="522"/>
      <c r="BK10" s="202"/>
      <c r="BL10" s="523"/>
      <c r="BM10" s="524"/>
      <c r="BN10" s="524"/>
      <c r="BO10" s="204"/>
      <c r="BP10" s="290"/>
      <c r="BQ10" s="384"/>
      <c r="BR10" s="517"/>
      <c r="BS10" s="518"/>
      <c r="BT10" s="518"/>
      <c r="BU10" s="486"/>
      <c r="BV10" s="525"/>
      <c r="BW10" s="525"/>
      <c r="BX10" s="525"/>
      <c r="BY10" s="525"/>
      <c r="BZ10" s="525"/>
      <c r="CA10" s="519"/>
      <c r="CB10" s="365"/>
      <c r="CC10" s="261"/>
      <c r="CD10" s="261"/>
      <c r="CE10" s="262"/>
      <c r="CF10" s="262"/>
      <c r="CG10" s="123"/>
      <c r="CH10" s="263"/>
      <c r="CI10" s="264"/>
      <c r="CJ10" s="264"/>
      <c r="CK10" s="124"/>
      <c r="CL10" s="265"/>
      <c r="CM10" s="239"/>
      <c r="CN10" s="117"/>
      <c r="CO10" s="118"/>
      <c r="CP10" s="118"/>
      <c r="CQ10" s="96"/>
      <c r="CR10" s="125"/>
      <c r="CS10" s="260"/>
      <c r="CT10" s="261"/>
      <c r="CU10" s="261"/>
      <c r="CV10" s="262"/>
      <c r="CW10" s="262"/>
      <c r="CX10" s="123"/>
      <c r="CY10" s="263"/>
      <c r="CZ10" s="264"/>
      <c r="DA10" s="264"/>
      <c r="DB10" s="124"/>
      <c r="DC10" s="265"/>
      <c r="DD10" s="239"/>
      <c r="DE10" s="117"/>
      <c r="DF10" s="118"/>
      <c r="DG10" s="118"/>
      <c r="DH10" s="96"/>
      <c r="DI10" s="125"/>
      <c r="DJ10" s="260"/>
      <c r="DK10" s="261"/>
      <c r="DL10" s="261"/>
      <c r="DM10" s="262"/>
      <c r="DN10" s="262"/>
      <c r="DO10" s="123"/>
      <c r="DP10" s="263"/>
      <c r="DQ10" s="264"/>
      <c r="DR10" s="264"/>
      <c r="DS10" s="124"/>
      <c r="DT10" s="265"/>
      <c r="DU10" s="239"/>
      <c r="DV10" s="117"/>
      <c r="DW10" s="118"/>
      <c r="DX10" s="118"/>
      <c r="DY10" s="96"/>
      <c r="DZ10" s="125"/>
      <c r="EA10" s="260"/>
      <c r="EB10" s="261"/>
      <c r="EC10" s="261"/>
      <c r="ED10" s="262"/>
      <c r="EE10" s="262"/>
      <c r="EF10" s="123"/>
      <c r="EG10" s="263"/>
      <c r="EH10" s="264"/>
      <c r="EI10" s="264"/>
      <c r="EJ10" s="124"/>
      <c r="EK10" s="265"/>
      <c r="EL10" s="239"/>
      <c r="EM10" s="117"/>
      <c r="EN10" s="118"/>
      <c r="EO10" s="118"/>
      <c r="EP10" s="96"/>
      <c r="EQ10" s="125"/>
      <c r="ER10" s="125"/>
      <c r="ES10" s="125"/>
      <c r="ET10" s="125"/>
      <c r="EU10" s="125"/>
      <c r="EV10" s="519"/>
      <c r="EW10" s="526"/>
      <c r="EX10" s="521"/>
      <c r="EY10" s="521"/>
      <c r="EZ10" s="522"/>
      <c r="FA10" s="522"/>
      <c r="FB10" s="202"/>
      <c r="FC10" s="523"/>
      <c r="FD10" s="524"/>
      <c r="FE10" s="524"/>
      <c r="FF10" s="204"/>
      <c r="FG10" s="290"/>
      <c r="FH10" s="384"/>
      <c r="FI10" s="517"/>
      <c r="FJ10" s="518"/>
      <c r="FK10" s="518"/>
      <c r="FL10" s="486"/>
      <c r="FM10" s="525"/>
      <c r="FN10" s="526"/>
      <c r="FO10" s="521"/>
      <c r="FP10" s="521"/>
      <c r="FQ10" s="522"/>
      <c r="FR10" s="522"/>
      <c r="FS10" s="202"/>
      <c r="FT10" s="523"/>
      <c r="FU10" s="524"/>
      <c r="FV10" s="524"/>
      <c r="FW10" s="204"/>
      <c r="FX10" s="290"/>
      <c r="FY10" s="384"/>
      <c r="FZ10" s="517"/>
      <c r="GA10" s="518"/>
      <c r="GB10" s="518"/>
      <c r="GC10" s="486"/>
      <c r="GD10" s="525"/>
      <c r="GE10" s="526"/>
      <c r="GF10" s="521"/>
      <c r="GG10" s="521"/>
      <c r="GH10" s="522"/>
      <c r="GI10" s="522"/>
      <c r="GJ10" s="202"/>
      <c r="GK10" s="523"/>
      <c r="GL10" s="524"/>
      <c r="GM10" s="524"/>
      <c r="GN10" s="204"/>
      <c r="GO10" s="290"/>
      <c r="GP10" s="384"/>
      <c r="GQ10" s="517"/>
      <c r="GR10" s="518"/>
      <c r="GS10" s="518"/>
      <c r="GT10" s="486"/>
      <c r="GU10" s="525"/>
      <c r="GV10" s="526"/>
      <c r="GW10" s="521"/>
      <c r="GX10" s="521"/>
      <c r="GY10" s="522"/>
      <c r="GZ10" s="522"/>
      <c r="HA10" s="202"/>
      <c r="HB10" s="523"/>
      <c r="HC10" s="524"/>
      <c r="HD10" s="524"/>
      <c r="HE10" s="204"/>
      <c r="HF10" s="525"/>
      <c r="HG10" s="525"/>
      <c r="HH10" s="525"/>
      <c r="HI10" s="525"/>
      <c r="HJ10" s="519"/>
      <c r="HK10" s="230"/>
    </row>
    <row r="11" spans="1:219" s="147" customFormat="1" ht="16" customHeight="1">
      <c r="A11" s="126"/>
      <c r="B11" s="527">
        <v>1</v>
      </c>
      <c r="C11" s="607">
        <v>287</v>
      </c>
      <c r="D11" s="607">
        <v>381</v>
      </c>
      <c r="E11" s="608">
        <v>4</v>
      </c>
      <c r="F11" s="609">
        <v>12</v>
      </c>
      <c r="G11" s="529"/>
      <c r="H11" s="530">
        <v>1</v>
      </c>
      <c r="I11" s="531"/>
      <c r="J11" s="532">
        <f t="shared" ref="J11:K19" si="0">E11</f>
        <v>4</v>
      </c>
      <c r="K11" s="532">
        <f t="shared" si="0"/>
        <v>12</v>
      </c>
      <c r="L11" s="616">
        <v>5</v>
      </c>
      <c r="M11" s="615">
        <f>L7-K11</f>
        <v>5</v>
      </c>
      <c r="N11" s="533">
        <f t="shared" ref="N11:N19" si="1">IF(M11&lt;0,0,IF(M11&lt;18,1,IF(M11&lt;36,2,3)))</f>
        <v>1</v>
      </c>
      <c r="O11" s="780">
        <f t="shared" ref="O11:O19" si="2">J11-L11</f>
        <v>-1</v>
      </c>
      <c r="P11" s="781">
        <f t="shared" ref="P11:P19" si="3">IF(L11&lt;1,"",IF((2+O11+N11)&gt;-1,(2+O11+N11),0))</f>
        <v>2</v>
      </c>
      <c r="Q11" s="212"/>
      <c r="R11" s="217"/>
      <c r="S11" s="527">
        <v>1</v>
      </c>
      <c r="T11" s="535">
        <f>C11</f>
        <v>287</v>
      </c>
      <c r="U11" s="536">
        <v>381</v>
      </c>
      <c r="V11" s="528">
        <f>E11</f>
        <v>4</v>
      </c>
      <c r="W11" s="537">
        <f>F11</f>
        <v>12</v>
      </c>
      <c r="X11" s="538"/>
      <c r="Y11" s="539">
        <v>1</v>
      </c>
      <c r="Z11" s="540"/>
      <c r="AA11" s="532">
        <f t="shared" ref="AA11:AB19" si="4">V11</f>
        <v>4</v>
      </c>
      <c r="AB11" s="532">
        <f t="shared" si="4"/>
        <v>12</v>
      </c>
      <c r="AC11" s="616">
        <v>4</v>
      </c>
      <c r="AD11" s="615">
        <f>AC7-AB11</f>
        <v>2</v>
      </c>
      <c r="AE11" s="533">
        <f t="shared" ref="AE11:AE19" si="5">IF(AD11&lt;0,0,IF(AD11&lt;18,1,IF(AD11&lt;36,2,3)))</f>
        <v>1</v>
      </c>
      <c r="AF11" s="780">
        <f t="shared" ref="AF11:AF19" si="6">AA11-AC11</f>
        <v>0</v>
      </c>
      <c r="AG11" s="781">
        <f t="shared" ref="AG11:AG19" si="7">IF(AC11&lt;1,"",IF((2+AF11+AE11)&gt;-1,(2+AF11+AE11),0))</f>
        <v>3</v>
      </c>
      <c r="AH11" s="212"/>
      <c r="AI11" s="217"/>
      <c r="AJ11" s="527">
        <v>1</v>
      </c>
      <c r="AK11" s="535">
        <f>T11</f>
        <v>287</v>
      </c>
      <c r="AL11" s="536">
        <v>381</v>
      </c>
      <c r="AM11" s="528">
        <f>V11</f>
        <v>4</v>
      </c>
      <c r="AN11" s="537">
        <f>W11</f>
        <v>12</v>
      </c>
      <c r="AO11" s="538"/>
      <c r="AP11" s="539">
        <v>1</v>
      </c>
      <c r="AQ11" s="540"/>
      <c r="AR11" s="532">
        <f t="shared" ref="AR11:AS19" si="8">AM11</f>
        <v>4</v>
      </c>
      <c r="AS11" s="532">
        <f t="shared" si="8"/>
        <v>12</v>
      </c>
      <c r="AT11" s="616">
        <v>6</v>
      </c>
      <c r="AU11" s="615">
        <f>AT7-AS11</f>
        <v>11</v>
      </c>
      <c r="AV11" s="533">
        <f t="shared" ref="AV11:AV19" si="9">IF(AU11&lt;0,0,IF(AU11&lt;18,1,IF(AU11&lt;36,2,3)))</f>
        <v>1</v>
      </c>
      <c r="AW11" s="780">
        <f t="shared" ref="AW11:AW19" si="10">AR11-AT11</f>
        <v>-2</v>
      </c>
      <c r="AX11" s="781">
        <f>IF(AT11&lt;1,"",IF((2+AW11+AV11)&gt;-1,(2+AW11+AV11),0))</f>
        <v>1</v>
      </c>
      <c r="AY11" s="212"/>
      <c r="AZ11" s="217"/>
      <c r="BA11" s="527">
        <v>1</v>
      </c>
      <c r="BB11" s="535">
        <f>AK11</f>
        <v>287</v>
      </c>
      <c r="BC11" s="536">
        <v>381</v>
      </c>
      <c r="BD11" s="528">
        <f>AM11</f>
        <v>4</v>
      </c>
      <c r="BE11" s="537">
        <f>AN11</f>
        <v>12</v>
      </c>
      <c r="BF11" s="538"/>
      <c r="BG11" s="539">
        <v>1</v>
      </c>
      <c r="BH11" s="540"/>
      <c r="BI11" s="532">
        <f t="shared" ref="BI11:BJ19" si="11">BD11</f>
        <v>4</v>
      </c>
      <c r="BJ11" s="532">
        <f t="shared" si="11"/>
        <v>12</v>
      </c>
      <c r="BK11" s="616">
        <v>7</v>
      </c>
      <c r="BL11" s="615">
        <f>BK7-BJ11</f>
        <v>16</v>
      </c>
      <c r="BM11" s="533">
        <f t="shared" ref="BM11:BM19" si="12">IF(BL11&lt;0,0,IF(BL11&lt;18,1,IF(BL11&lt;36,2,3)))</f>
        <v>1</v>
      </c>
      <c r="BN11" s="780">
        <f t="shared" ref="BN11:BN19" si="13">BI11-BK11</f>
        <v>-3</v>
      </c>
      <c r="BO11" s="781">
        <f t="shared" ref="BO11:BO19" si="14">IF(BK11&lt;1,"",IF((2+BN11+BM11)&gt;-1,(2+BN11+BM11),0))</f>
        <v>0</v>
      </c>
      <c r="BP11" s="212"/>
      <c r="BQ11" s="217"/>
      <c r="BR11" s="527">
        <v>1</v>
      </c>
      <c r="BS11" s="535">
        <f>BB11</f>
        <v>287</v>
      </c>
      <c r="BT11" s="536">
        <v>381</v>
      </c>
      <c r="BU11" s="528">
        <f>BD11</f>
        <v>4</v>
      </c>
      <c r="BV11" s="537">
        <f>BE11</f>
        <v>12</v>
      </c>
      <c r="BW11" s="541">
        <f>P11</f>
        <v>2</v>
      </c>
      <c r="BX11" s="541">
        <f>AG11</f>
        <v>3</v>
      </c>
      <c r="BY11" s="541">
        <f>AX11</f>
        <v>1</v>
      </c>
      <c r="BZ11" s="541">
        <f>BO11</f>
        <v>0</v>
      </c>
      <c r="CA11" s="542">
        <f>SUMPRODUCT(LARGE(BW11:BZ11,{1,2}))</f>
        <v>5</v>
      </c>
      <c r="CB11" s="340"/>
      <c r="CC11" s="143">
        <v>1</v>
      </c>
      <c r="CD11" s="144"/>
      <c r="CE11" s="134">
        <f t="shared" ref="CE11:CF19" si="15">BU11</f>
        <v>4</v>
      </c>
      <c r="CF11" s="134">
        <f t="shared" si="15"/>
        <v>12</v>
      </c>
      <c r="CG11" s="616">
        <v>4</v>
      </c>
      <c r="CH11" s="452">
        <f>CG7-CF11</f>
        <v>11</v>
      </c>
      <c r="CI11" s="135">
        <f t="shared" ref="CI11:CI19" si="16">IF(CH11&lt;0,0,IF(CH11&lt;18,1,IF(CH11&lt;36,2,3)))</f>
        <v>1</v>
      </c>
      <c r="CJ11" s="784">
        <f t="shared" ref="CJ11:CJ19" si="17">CE11-CG11</f>
        <v>0</v>
      </c>
      <c r="CK11" s="781">
        <f t="shared" ref="CK11:CK19" si="18">IF(CG11&lt;1,"",IF((2+CJ11+CI11)&gt;-1,(2+CJ11+CI11),0))</f>
        <v>3</v>
      </c>
      <c r="CL11" s="137"/>
      <c r="CM11" s="138"/>
      <c r="CN11" s="127">
        <v>1</v>
      </c>
      <c r="CO11" s="139">
        <f>BS11</f>
        <v>287</v>
      </c>
      <c r="CP11" s="140">
        <v>381</v>
      </c>
      <c r="CQ11" s="129">
        <f>BU11</f>
        <v>4</v>
      </c>
      <c r="CR11" s="141">
        <f>BV11</f>
        <v>12</v>
      </c>
      <c r="CS11" s="142"/>
      <c r="CT11" s="143">
        <v>1</v>
      </c>
      <c r="CU11" s="144"/>
      <c r="CV11" s="134">
        <f t="shared" ref="CV11:CW19" si="19">CQ11</f>
        <v>4</v>
      </c>
      <c r="CW11" s="134">
        <f t="shared" si="19"/>
        <v>12</v>
      </c>
      <c r="CX11" s="616">
        <v>5</v>
      </c>
      <c r="CY11" s="452">
        <f>CX7-CW11</f>
        <v>10</v>
      </c>
      <c r="CZ11" s="135">
        <f t="shared" ref="CZ11:CZ19" si="20">IF(CY11&lt;0,0,IF(CY11&lt;18,1,IF(CY11&lt;36,2,3)))</f>
        <v>1</v>
      </c>
      <c r="DA11" s="784">
        <f t="shared" ref="DA11:DA19" si="21">CV11-CX11</f>
        <v>-1</v>
      </c>
      <c r="DB11" s="781">
        <f t="shared" ref="DB11:DB19" si="22">IF(CX11&lt;1,"",IF((2+DA11+CZ11)&gt;-1,(2+DA11+CZ11),0))</f>
        <v>2</v>
      </c>
      <c r="DC11" s="137"/>
      <c r="DD11" s="138"/>
      <c r="DE11" s="127">
        <v>1</v>
      </c>
      <c r="DF11" s="139">
        <f>CO11</f>
        <v>287</v>
      </c>
      <c r="DG11" s="140">
        <v>381</v>
      </c>
      <c r="DH11" s="129">
        <f>CQ11</f>
        <v>4</v>
      </c>
      <c r="DI11" s="141">
        <f>CR11</f>
        <v>12</v>
      </c>
      <c r="DJ11" s="142"/>
      <c r="DK11" s="143">
        <v>1</v>
      </c>
      <c r="DL11" s="144"/>
      <c r="DM11" s="134">
        <f t="shared" ref="DM11:DN19" si="23">DH11</f>
        <v>4</v>
      </c>
      <c r="DN11" s="134">
        <f t="shared" si="23"/>
        <v>12</v>
      </c>
      <c r="DO11" s="616">
        <v>6</v>
      </c>
      <c r="DP11" s="452">
        <f>DO7-DN11</f>
        <v>4</v>
      </c>
      <c r="DQ11" s="135">
        <f t="shared" ref="DQ11:DQ19" si="24">IF(DP11&lt;0,0,IF(DP11&lt;18,1,IF(DP11&lt;36,2,3)))</f>
        <v>1</v>
      </c>
      <c r="DR11" s="784">
        <f t="shared" ref="DR11:DR19" si="25">DM11-DO11</f>
        <v>-2</v>
      </c>
      <c r="DS11" s="781">
        <f t="shared" ref="DS11:DS19" si="26">IF(DO11&lt;1,"",IF((2+DR11+DQ11)&gt;-1,(2+DR11+DQ11),0))</f>
        <v>1</v>
      </c>
      <c r="DT11" s="137"/>
      <c r="DU11" s="138"/>
      <c r="DV11" s="127">
        <v>1</v>
      </c>
      <c r="DW11" s="139">
        <f>DF11</f>
        <v>287</v>
      </c>
      <c r="DX11" s="140">
        <v>381</v>
      </c>
      <c r="DY11" s="129">
        <f>DH11</f>
        <v>4</v>
      </c>
      <c r="DZ11" s="141">
        <f>DI11</f>
        <v>12</v>
      </c>
      <c r="EA11" s="142"/>
      <c r="EB11" s="143">
        <v>1</v>
      </c>
      <c r="EC11" s="144"/>
      <c r="ED11" s="134">
        <f t="shared" ref="ED11:EE19" si="27">DY11</f>
        <v>4</v>
      </c>
      <c r="EE11" s="134">
        <f t="shared" si="27"/>
        <v>12</v>
      </c>
      <c r="EF11" s="616">
        <v>5</v>
      </c>
      <c r="EG11" s="452">
        <f>EF7-EE11</f>
        <v>4</v>
      </c>
      <c r="EH11" s="135">
        <f t="shared" ref="EH11:EH19" si="28">IF(EG11&lt;0,0,IF(EG11&lt;18,1,IF(EG11&lt;36,2,3)))</f>
        <v>1</v>
      </c>
      <c r="EI11" s="784">
        <f t="shared" ref="EI11:EI19" si="29">ED11-EF11</f>
        <v>-1</v>
      </c>
      <c r="EJ11" s="781">
        <f t="shared" ref="EJ11:EJ19" si="30">IF(EF11&lt;1,"",IF((2+EI11+EH11)&gt;-1,(2+EI11+EH11),0))</f>
        <v>2</v>
      </c>
      <c r="EK11" s="137"/>
      <c r="EL11" s="138"/>
      <c r="EM11" s="127">
        <v>1</v>
      </c>
      <c r="EN11" s="139">
        <f>DW11</f>
        <v>287</v>
      </c>
      <c r="EO11" s="140">
        <v>381</v>
      </c>
      <c r="EP11" s="129">
        <f>DY11</f>
        <v>4</v>
      </c>
      <c r="EQ11" s="141">
        <f>DZ11</f>
        <v>12</v>
      </c>
      <c r="ER11" s="359">
        <f>CK11</f>
        <v>3</v>
      </c>
      <c r="ES11" s="359">
        <f>DB11</f>
        <v>2</v>
      </c>
      <c r="ET11" s="359">
        <f>DS11</f>
        <v>1</v>
      </c>
      <c r="EU11" s="359">
        <f>EJ11</f>
        <v>2</v>
      </c>
      <c r="EV11" s="542">
        <f>SUMPRODUCT(LARGE(ER11:EU11,{1,2}))</f>
        <v>5</v>
      </c>
      <c r="EW11" s="538"/>
      <c r="EX11" s="539">
        <v>1</v>
      </c>
      <c r="EY11" s="540"/>
      <c r="EZ11" s="532">
        <f t="shared" ref="EZ11:FA19" si="31">EP11</f>
        <v>4</v>
      </c>
      <c r="FA11" s="532">
        <f t="shared" si="31"/>
        <v>12</v>
      </c>
      <c r="FB11" s="616">
        <v>5</v>
      </c>
      <c r="FC11" s="615">
        <f>FB7-FA11</f>
        <v>1</v>
      </c>
      <c r="FD11" s="533">
        <f t="shared" ref="FD11:FD19" si="32">IF(FC11&lt;0,0,IF(FC11&lt;18,1,IF(FC11&lt;36,2,3)))</f>
        <v>1</v>
      </c>
      <c r="FE11" s="780">
        <f t="shared" ref="FE11:FE19" si="33">EZ11-FB11</f>
        <v>-1</v>
      </c>
      <c r="FF11" s="781">
        <f t="shared" ref="FF11:FF19" si="34">IF(FB11&lt;1,"",IF((2+FE11+FD11)&gt;-1,(2+FE11+FD11),0))</f>
        <v>2</v>
      </c>
      <c r="FG11" s="212"/>
      <c r="FH11" s="217"/>
      <c r="FI11" s="527">
        <v>1</v>
      </c>
      <c r="FJ11" s="535">
        <f>EN11</f>
        <v>287</v>
      </c>
      <c r="FK11" s="536">
        <v>381</v>
      </c>
      <c r="FL11" s="528">
        <f>EP11</f>
        <v>4</v>
      </c>
      <c r="FM11" s="537">
        <f>EQ11</f>
        <v>12</v>
      </c>
      <c r="FN11" s="538"/>
      <c r="FO11" s="539">
        <v>1</v>
      </c>
      <c r="FP11" s="540"/>
      <c r="FQ11" s="532">
        <f t="shared" ref="FQ11:FR19" si="35">FL11</f>
        <v>4</v>
      </c>
      <c r="FR11" s="532">
        <f t="shared" si="35"/>
        <v>12</v>
      </c>
      <c r="FS11" s="616">
        <v>5</v>
      </c>
      <c r="FT11" s="615">
        <f>FS7-FR11</f>
        <v>10</v>
      </c>
      <c r="FU11" s="533">
        <f t="shared" ref="FU11:FU19" si="36">IF(FT11&lt;0,0,IF(FT11&lt;18,1,IF(FT11&lt;36,2,3)))</f>
        <v>1</v>
      </c>
      <c r="FV11" s="780">
        <f t="shared" ref="FV11:FV19" si="37">FQ11-FS11</f>
        <v>-1</v>
      </c>
      <c r="FW11" s="781">
        <f t="shared" ref="FW11:FW19" si="38">IF(FS11&lt;1,"",IF((2+FV11+FU11)&gt;-1,(2+FV11+FU11),0))</f>
        <v>2</v>
      </c>
      <c r="FX11" s="212"/>
      <c r="FY11" s="217"/>
      <c r="FZ11" s="527">
        <v>1</v>
      </c>
      <c r="GA11" s="535">
        <f>FJ11</f>
        <v>287</v>
      </c>
      <c r="GB11" s="536">
        <v>381</v>
      </c>
      <c r="GC11" s="528">
        <f>FL11</f>
        <v>4</v>
      </c>
      <c r="GD11" s="537">
        <f>FM11</f>
        <v>12</v>
      </c>
      <c r="GE11" s="538"/>
      <c r="GF11" s="539">
        <v>1</v>
      </c>
      <c r="GG11" s="540"/>
      <c r="GH11" s="532">
        <f t="shared" ref="GH11:GI19" si="39">GC11</f>
        <v>4</v>
      </c>
      <c r="GI11" s="532">
        <f t="shared" si="39"/>
        <v>12</v>
      </c>
      <c r="GJ11" s="616">
        <v>4</v>
      </c>
      <c r="GK11" s="615">
        <f>GJ7-GI11</f>
        <v>-6</v>
      </c>
      <c r="GL11" s="533">
        <f t="shared" ref="GL11:GL19" si="40">IF(GK11&lt;0,0,IF(GK11&lt;18,1,IF(GK11&lt;36,2,3)))</f>
        <v>0</v>
      </c>
      <c r="GM11" s="780">
        <f t="shared" ref="GM11:GM19" si="41">GH11-GJ11</f>
        <v>0</v>
      </c>
      <c r="GN11" s="781">
        <f t="shared" ref="GN11:GN19" si="42">IF(GJ11&lt;1,"",IF((2+GM11+GL11)&gt;-1,(2+GM11+GL11),0))</f>
        <v>2</v>
      </c>
      <c r="GO11" s="212"/>
      <c r="GP11" s="217"/>
      <c r="GQ11" s="527">
        <v>1</v>
      </c>
      <c r="GR11" s="535">
        <f>GA11</f>
        <v>287</v>
      </c>
      <c r="GS11" s="536">
        <v>381</v>
      </c>
      <c r="GT11" s="528">
        <f>GC11</f>
        <v>4</v>
      </c>
      <c r="GU11" s="537">
        <f>GD11</f>
        <v>12</v>
      </c>
      <c r="GV11" s="538"/>
      <c r="GW11" s="539">
        <v>1</v>
      </c>
      <c r="GX11" s="540"/>
      <c r="GY11" s="532">
        <f t="shared" ref="GY11:GZ19" si="43">GT11</f>
        <v>4</v>
      </c>
      <c r="GZ11" s="532">
        <f t="shared" si="43"/>
        <v>12</v>
      </c>
      <c r="HA11" s="616">
        <v>5</v>
      </c>
      <c r="HB11" s="615">
        <f>HA7-GZ11</f>
        <v>10</v>
      </c>
      <c r="HC11" s="533">
        <f t="shared" ref="HC11:HC19" si="44">IF(HB11&lt;0,0,IF(HB11&lt;18,1,IF(HB11&lt;36,2,3)))</f>
        <v>1</v>
      </c>
      <c r="HD11" s="780">
        <f t="shared" ref="HD11:HD19" si="45">GY11-HA11</f>
        <v>-1</v>
      </c>
      <c r="HE11" s="781">
        <f t="shared" ref="HE11:HE19" si="46">IF(HA11&lt;1,"",IF((2+HD11+HC11)&gt;-1,(2+HD11+HC11),0))</f>
        <v>2</v>
      </c>
      <c r="HF11" s="541">
        <f>FF11</f>
        <v>2</v>
      </c>
      <c r="HG11" s="541">
        <f>FW11</f>
        <v>2</v>
      </c>
      <c r="HH11" s="541">
        <f>GN11</f>
        <v>2</v>
      </c>
      <c r="HI11" s="541">
        <f>HE11</f>
        <v>2</v>
      </c>
      <c r="HJ11" s="542">
        <f>SUMPRODUCT(LARGE(HF11:HI11,{1,2}))</f>
        <v>4</v>
      </c>
      <c r="HK11" s="146"/>
    </row>
    <row r="12" spans="1:219" s="147" customFormat="1" ht="16" customHeight="1">
      <c r="A12" s="126"/>
      <c r="B12" s="527">
        <v>2</v>
      </c>
      <c r="C12" s="607">
        <v>302</v>
      </c>
      <c r="D12" s="607">
        <v>491</v>
      </c>
      <c r="E12" s="608">
        <v>4</v>
      </c>
      <c r="F12" s="609">
        <v>8</v>
      </c>
      <c r="G12" s="529"/>
      <c r="H12" s="530">
        <v>2</v>
      </c>
      <c r="I12" s="531"/>
      <c r="J12" s="532">
        <f t="shared" si="0"/>
        <v>4</v>
      </c>
      <c r="K12" s="532">
        <f t="shared" si="0"/>
        <v>8</v>
      </c>
      <c r="L12" s="617">
        <v>5</v>
      </c>
      <c r="M12" s="615">
        <f>L7-K12</f>
        <v>9</v>
      </c>
      <c r="N12" s="533">
        <f t="shared" si="1"/>
        <v>1</v>
      </c>
      <c r="O12" s="780">
        <f t="shared" si="2"/>
        <v>-1</v>
      </c>
      <c r="P12" s="782">
        <f t="shared" si="3"/>
        <v>2</v>
      </c>
      <c r="Q12" s="212"/>
      <c r="R12" s="217"/>
      <c r="S12" s="527">
        <v>2</v>
      </c>
      <c r="T12" s="535">
        <f t="shared" ref="T12:T19" si="47">C12</f>
        <v>302</v>
      </c>
      <c r="U12" s="536">
        <v>381</v>
      </c>
      <c r="V12" s="528">
        <f t="shared" ref="V12:W19" si="48">E12</f>
        <v>4</v>
      </c>
      <c r="W12" s="537">
        <f t="shared" si="48"/>
        <v>8</v>
      </c>
      <c r="X12" s="538"/>
      <c r="Y12" s="539">
        <v>2</v>
      </c>
      <c r="Z12" s="540"/>
      <c r="AA12" s="532">
        <f t="shared" si="4"/>
        <v>4</v>
      </c>
      <c r="AB12" s="532">
        <f t="shared" si="4"/>
        <v>8</v>
      </c>
      <c r="AC12" s="617">
        <v>5</v>
      </c>
      <c r="AD12" s="615">
        <f>AC7-AB12</f>
        <v>6</v>
      </c>
      <c r="AE12" s="533">
        <f t="shared" si="5"/>
        <v>1</v>
      </c>
      <c r="AF12" s="780">
        <f t="shared" si="6"/>
        <v>-1</v>
      </c>
      <c r="AG12" s="782">
        <f t="shared" si="7"/>
        <v>2</v>
      </c>
      <c r="AH12" s="212"/>
      <c r="AI12" s="217"/>
      <c r="AJ12" s="527">
        <v>2</v>
      </c>
      <c r="AK12" s="535">
        <f t="shared" ref="AK12:AK19" si="49">T12</f>
        <v>302</v>
      </c>
      <c r="AL12" s="536">
        <v>381</v>
      </c>
      <c r="AM12" s="528">
        <f t="shared" ref="AM12:AN19" si="50">V12</f>
        <v>4</v>
      </c>
      <c r="AN12" s="537">
        <f t="shared" si="50"/>
        <v>8</v>
      </c>
      <c r="AO12" s="538"/>
      <c r="AP12" s="539">
        <v>2</v>
      </c>
      <c r="AQ12" s="540"/>
      <c r="AR12" s="532">
        <f t="shared" si="8"/>
        <v>4</v>
      </c>
      <c r="AS12" s="532">
        <f t="shared" si="8"/>
        <v>8</v>
      </c>
      <c r="AT12" s="617">
        <v>6</v>
      </c>
      <c r="AU12" s="615">
        <f>AT7-AS12</f>
        <v>15</v>
      </c>
      <c r="AV12" s="533">
        <f t="shared" si="9"/>
        <v>1</v>
      </c>
      <c r="AW12" s="780">
        <f t="shared" si="10"/>
        <v>-2</v>
      </c>
      <c r="AX12" s="782">
        <f t="shared" ref="AX12:AX19" si="51">IF(AT12&lt;1,"",IF((2+AW12+AV12)&gt;-1,(2+AW12+AV12),0))</f>
        <v>1</v>
      </c>
      <c r="AY12" s="212"/>
      <c r="AZ12" s="217"/>
      <c r="BA12" s="527">
        <v>2</v>
      </c>
      <c r="BB12" s="535">
        <f t="shared" ref="BB12:BB19" si="52">AK12</f>
        <v>302</v>
      </c>
      <c r="BC12" s="536">
        <v>381</v>
      </c>
      <c r="BD12" s="528">
        <f t="shared" ref="BD12:BE19" si="53">AM12</f>
        <v>4</v>
      </c>
      <c r="BE12" s="537">
        <f t="shared" si="53"/>
        <v>8</v>
      </c>
      <c r="BF12" s="538"/>
      <c r="BG12" s="539">
        <v>2</v>
      </c>
      <c r="BH12" s="540"/>
      <c r="BI12" s="532">
        <f t="shared" si="11"/>
        <v>4</v>
      </c>
      <c r="BJ12" s="532">
        <f t="shared" si="11"/>
        <v>8</v>
      </c>
      <c r="BK12" s="617">
        <v>8</v>
      </c>
      <c r="BL12" s="615">
        <f>BK7-BJ12</f>
        <v>20</v>
      </c>
      <c r="BM12" s="533">
        <f t="shared" si="12"/>
        <v>2</v>
      </c>
      <c r="BN12" s="780">
        <f t="shared" si="13"/>
        <v>-4</v>
      </c>
      <c r="BO12" s="782">
        <f t="shared" si="14"/>
        <v>0</v>
      </c>
      <c r="BP12" s="212"/>
      <c r="BQ12" s="217"/>
      <c r="BR12" s="527">
        <v>2</v>
      </c>
      <c r="BS12" s="535">
        <f t="shared" ref="BS12:BS19" si="54">BB12</f>
        <v>302</v>
      </c>
      <c r="BT12" s="536">
        <v>381</v>
      </c>
      <c r="BU12" s="528">
        <f t="shared" ref="BU12:BV19" si="55">BD12</f>
        <v>4</v>
      </c>
      <c r="BV12" s="537">
        <f t="shared" si="55"/>
        <v>8</v>
      </c>
      <c r="BW12" s="541">
        <f>P12</f>
        <v>2</v>
      </c>
      <c r="BX12" s="541">
        <f>AG12</f>
        <v>2</v>
      </c>
      <c r="BY12" s="541">
        <f>AX12</f>
        <v>1</v>
      </c>
      <c r="BZ12" s="541">
        <f>BO12</f>
        <v>0</v>
      </c>
      <c r="CA12" s="543">
        <f>SUMPRODUCT(LARGE(BW12:BZ12,{1,2}))</f>
        <v>4</v>
      </c>
      <c r="CB12" s="340"/>
      <c r="CC12" s="143">
        <v>2</v>
      </c>
      <c r="CD12" s="144"/>
      <c r="CE12" s="134">
        <f t="shared" si="15"/>
        <v>4</v>
      </c>
      <c r="CF12" s="134">
        <f t="shared" si="15"/>
        <v>8</v>
      </c>
      <c r="CG12" s="617">
        <v>7</v>
      </c>
      <c r="CH12" s="452">
        <f>CG7-CF12</f>
        <v>15</v>
      </c>
      <c r="CI12" s="135">
        <f t="shared" si="16"/>
        <v>1</v>
      </c>
      <c r="CJ12" s="784">
        <f t="shared" si="17"/>
        <v>-3</v>
      </c>
      <c r="CK12" s="782">
        <f t="shared" si="18"/>
        <v>0</v>
      </c>
      <c r="CL12" s="137"/>
      <c r="CM12" s="138"/>
      <c r="CN12" s="127">
        <v>2</v>
      </c>
      <c r="CO12" s="139">
        <f t="shared" ref="CO12:CO19" si="56">BS12</f>
        <v>302</v>
      </c>
      <c r="CP12" s="140">
        <v>381</v>
      </c>
      <c r="CQ12" s="129">
        <f t="shared" ref="CQ12:CR19" si="57">BU12</f>
        <v>4</v>
      </c>
      <c r="CR12" s="141">
        <f t="shared" si="57"/>
        <v>8</v>
      </c>
      <c r="CS12" s="142"/>
      <c r="CT12" s="143">
        <v>2</v>
      </c>
      <c r="CU12" s="144"/>
      <c r="CV12" s="134">
        <f t="shared" si="19"/>
        <v>4</v>
      </c>
      <c r="CW12" s="134">
        <f t="shared" si="19"/>
        <v>8</v>
      </c>
      <c r="CX12" s="617">
        <v>7</v>
      </c>
      <c r="CY12" s="452">
        <f>CX7-CW12</f>
        <v>14</v>
      </c>
      <c r="CZ12" s="135">
        <f t="shared" si="20"/>
        <v>1</v>
      </c>
      <c r="DA12" s="784">
        <f t="shared" si="21"/>
        <v>-3</v>
      </c>
      <c r="DB12" s="782">
        <f t="shared" si="22"/>
        <v>0</v>
      </c>
      <c r="DC12" s="137"/>
      <c r="DD12" s="138"/>
      <c r="DE12" s="127">
        <v>2</v>
      </c>
      <c r="DF12" s="139">
        <f t="shared" ref="DF12:DF19" si="58">CO12</f>
        <v>302</v>
      </c>
      <c r="DG12" s="140">
        <v>381</v>
      </c>
      <c r="DH12" s="129">
        <f t="shared" ref="DH12:DI19" si="59">CQ12</f>
        <v>4</v>
      </c>
      <c r="DI12" s="141">
        <f t="shared" si="59"/>
        <v>8</v>
      </c>
      <c r="DJ12" s="142"/>
      <c r="DK12" s="143">
        <v>2</v>
      </c>
      <c r="DL12" s="144"/>
      <c r="DM12" s="134">
        <f t="shared" si="23"/>
        <v>4</v>
      </c>
      <c r="DN12" s="134">
        <f t="shared" si="23"/>
        <v>8</v>
      </c>
      <c r="DO12" s="617">
        <v>7</v>
      </c>
      <c r="DP12" s="452">
        <f>DO7-DN12</f>
        <v>8</v>
      </c>
      <c r="DQ12" s="135">
        <f t="shared" si="24"/>
        <v>1</v>
      </c>
      <c r="DR12" s="784">
        <f t="shared" si="25"/>
        <v>-3</v>
      </c>
      <c r="DS12" s="782">
        <f t="shared" si="26"/>
        <v>0</v>
      </c>
      <c r="DT12" s="137"/>
      <c r="DU12" s="138"/>
      <c r="DV12" s="127">
        <v>2</v>
      </c>
      <c r="DW12" s="139">
        <f t="shared" ref="DW12:DW19" si="60">DF12</f>
        <v>302</v>
      </c>
      <c r="DX12" s="140">
        <v>381</v>
      </c>
      <c r="DY12" s="129">
        <f t="shared" ref="DY12:DZ19" si="61">DH12</f>
        <v>4</v>
      </c>
      <c r="DZ12" s="141">
        <f t="shared" si="61"/>
        <v>8</v>
      </c>
      <c r="EA12" s="142"/>
      <c r="EB12" s="143">
        <v>2</v>
      </c>
      <c r="EC12" s="144"/>
      <c r="ED12" s="134">
        <f t="shared" si="27"/>
        <v>4</v>
      </c>
      <c r="EE12" s="134">
        <f t="shared" si="27"/>
        <v>8</v>
      </c>
      <c r="EF12" s="617">
        <v>5</v>
      </c>
      <c r="EG12" s="452">
        <f>EF7-EE12</f>
        <v>8</v>
      </c>
      <c r="EH12" s="135">
        <f t="shared" si="28"/>
        <v>1</v>
      </c>
      <c r="EI12" s="784">
        <f t="shared" si="29"/>
        <v>-1</v>
      </c>
      <c r="EJ12" s="782">
        <f t="shared" si="30"/>
        <v>2</v>
      </c>
      <c r="EK12" s="137"/>
      <c r="EL12" s="138"/>
      <c r="EM12" s="127">
        <v>2</v>
      </c>
      <c r="EN12" s="139">
        <f t="shared" ref="EN12:EN19" si="62">DW12</f>
        <v>302</v>
      </c>
      <c r="EO12" s="140">
        <v>381</v>
      </c>
      <c r="EP12" s="129">
        <f t="shared" ref="EP12:EQ19" si="63">DY12</f>
        <v>4</v>
      </c>
      <c r="EQ12" s="141">
        <f t="shared" si="63"/>
        <v>8</v>
      </c>
      <c r="ER12" s="359">
        <f>CK12</f>
        <v>0</v>
      </c>
      <c r="ES12" s="359">
        <f>DB12</f>
        <v>0</v>
      </c>
      <c r="ET12" s="359">
        <f>DS12</f>
        <v>0</v>
      </c>
      <c r="EU12" s="359">
        <f>EJ12</f>
        <v>2</v>
      </c>
      <c r="EV12" s="543">
        <f>SUMPRODUCT(LARGE(ER12:EU12,{1,2}))</f>
        <v>2</v>
      </c>
      <c r="EW12" s="538"/>
      <c r="EX12" s="539">
        <v>2</v>
      </c>
      <c r="EY12" s="540"/>
      <c r="EZ12" s="532">
        <f t="shared" si="31"/>
        <v>4</v>
      </c>
      <c r="FA12" s="532">
        <f t="shared" si="31"/>
        <v>8</v>
      </c>
      <c r="FB12" s="617">
        <v>6</v>
      </c>
      <c r="FC12" s="615">
        <f>FB7-FA12</f>
        <v>5</v>
      </c>
      <c r="FD12" s="533">
        <f t="shared" si="32"/>
        <v>1</v>
      </c>
      <c r="FE12" s="780">
        <f t="shared" si="33"/>
        <v>-2</v>
      </c>
      <c r="FF12" s="782">
        <f t="shared" si="34"/>
        <v>1</v>
      </c>
      <c r="FG12" s="212"/>
      <c r="FH12" s="217"/>
      <c r="FI12" s="527">
        <v>2</v>
      </c>
      <c r="FJ12" s="535">
        <f t="shared" ref="FJ12:FJ19" si="64">EN12</f>
        <v>302</v>
      </c>
      <c r="FK12" s="536">
        <v>381</v>
      </c>
      <c r="FL12" s="528">
        <f t="shared" ref="FL12:FM19" si="65">EP12</f>
        <v>4</v>
      </c>
      <c r="FM12" s="537">
        <f t="shared" si="65"/>
        <v>8</v>
      </c>
      <c r="FN12" s="538"/>
      <c r="FO12" s="539">
        <v>2</v>
      </c>
      <c r="FP12" s="540"/>
      <c r="FQ12" s="532">
        <f t="shared" si="35"/>
        <v>4</v>
      </c>
      <c r="FR12" s="532">
        <f t="shared" si="35"/>
        <v>8</v>
      </c>
      <c r="FS12" s="617">
        <v>5</v>
      </c>
      <c r="FT12" s="615">
        <f>FS7-FR12</f>
        <v>14</v>
      </c>
      <c r="FU12" s="533">
        <f t="shared" si="36"/>
        <v>1</v>
      </c>
      <c r="FV12" s="780">
        <f t="shared" si="37"/>
        <v>-1</v>
      </c>
      <c r="FW12" s="782">
        <f t="shared" si="38"/>
        <v>2</v>
      </c>
      <c r="FX12" s="212"/>
      <c r="FY12" s="217"/>
      <c r="FZ12" s="527">
        <v>2</v>
      </c>
      <c r="GA12" s="535">
        <f t="shared" ref="GA12:GA19" si="66">FJ12</f>
        <v>302</v>
      </c>
      <c r="GB12" s="536">
        <v>381</v>
      </c>
      <c r="GC12" s="528">
        <f t="shared" ref="GC12:GD19" si="67">FL12</f>
        <v>4</v>
      </c>
      <c r="GD12" s="537">
        <f t="shared" si="67"/>
        <v>8</v>
      </c>
      <c r="GE12" s="538"/>
      <c r="GF12" s="539">
        <v>2</v>
      </c>
      <c r="GG12" s="540"/>
      <c r="GH12" s="532">
        <f t="shared" si="39"/>
        <v>4</v>
      </c>
      <c r="GI12" s="532">
        <f t="shared" si="39"/>
        <v>8</v>
      </c>
      <c r="GJ12" s="617">
        <v>5</v>
      </c>
      <c r="GK12" s="615">
        <f>GJ7-GI12</f>
        <v>-2</v>
      </c>
      <c r="GL12" s="533">
        <f t="shared" si="40"/>
        <v>0</v>
      </c>
      <c r="GM12" s="780">
        <f t="shared" si="41"/>
        <v>-1</v>
      </c>
      <c r="GN12" s="782">
        <f t="shared" si="42"/>
        <v>1</v>
      </c>
      <c r="GO12" s="212"/>
      <c r="GP12" s="217"/>
      <c r="GQ12" s="527">
        <v>2</v>
      </c>
      <c r="GR12" s="535">
        <f t="shared" ref="GR12:GR19" si="68">GA12</f>
        <v>302</v>
      </c>
      <c r="GS12" s="536">
        <v>381</v>
      </c>
      <c r="GT12" s="528">
        <f t="shared" ref="GT12:GU19" si="69">GC12</f>
        <v>4</v>
      </c>
      <c r="GU12" s="537">
        <f t="shared" si="69"/>
        <v>8</v>
      </c>
      <c r="GV12" s="538"/>
      <c r="GW12" s="539">
        <v>2</v>
      </c>
      <c r="GX12" s="540"/>
      <c r="GY12" s="532">
        <f t="shared" si="43"/>
        <v>4</v>
      </c>
      <c r="GZ12" s="532">
        <f t="shared" si="43"/>
        <v>8</v>
      </c>
      <c r="HA12" s="617">
        <v>7</v>
      </c>
      <c r="HB12" s="615">
        <f>HA7-GZ12</f>
        <v>14</v>
      </c>
      <c r="HC12" s="533">
        <f t="shared" si="44"/>
        <v>1</v>
      </c>
      <c r="HD12" s="780">
        <f t="shared" si="45"/>
        <v>-3</v>
      </c>
      <c r="HE12" s="782">
        <f t="shared" si="46"/>
        <v>0</v>
      </c>
      <c r="HF12" s="541">
        <f t="shared" ref="HF12:HF19" si="70">FF12</f>
        <v>1</v>
      </c>
      <c r="HG12" s="541">
        <f t="shared" ref="HG12:HG19" si="71">FW12</f>
        <v>2</v>
      </c>
      <c r="HH12" s="541">
        <f t="shared" ref="HH12:HH19" si="72">GN12</f>
        <v>1</v>
      </c>
      <c r="HI12" s="541">
        <f t="shared" ref="HI12:HI19" si="73">HE12</f>
        <v>0</v>
      </c>
      <c r="HJ12" s="543">
        <f>SUMPRODUCT(LARGE(HF12:HI12,{1,2}))</f>
        <v>3</v>
      </c>
      <c r="HK12" s="146"/>
    </row>
    <row r="13" spans="1:219" s="147" customFormat="1" ht="16" customHeight="1">
      <c r="A13" s="126"/>
      <c r="B13" s="527">
        <v>3</v>
      </c>
      <c r="C13" s="607">
        <v>332</v>
      </c>
      <c r="D13" s="607">
        <v>360</v>
      </c>
      <c r="E13" s="608">
        <v>4</v>
      </c>
      <c r="F13" s="609">
        <v>14</v>
      </c>
      <c r="G13" s="529"/>
      <c r="H13" s="530">
        <v>3</v>
      </c>
      <c r="I13" s="531"/>
      <c r="J13" s="532">
        <f t="shared" si="0"/>
        <v>4</v>
      </c>
      <c r="K13" s="532">
        <f t="shared" si="0"/>
        <v>14</v>
      </c>
      <c r="L13" s="617">
        <v>4</v>
      </c>
      <c r="M13" s="615">
        <f>L7-K13</f>
        <v>3</v>
      </c>
      <c r="N13" s="533">
        <f t="shared" si="1"/>
        <v>1</v>
      </c>
      <c r="O13" s="780">
        <f t="shared" si="2"/>
        <v>0</v>
      </c>
      <c r="P13" s="782">
        <f t="shared" si="3"/>
        <v>3</v>
      </c>
      <c r="Q13" s="212"/>
      <c r="R13" s="217"/>
      <c r="S13" s="527">
        <v>3</v>
      </c>
      <c r="T13" s="535">
        <f t="shared" si="47"/>
        <v>332</v>
      </c>
      <c r="U13" s="536">
        <v>381</v>
      </c>
      <c r="V13" s="528">
        <f t="shared" si="48"/>
        <v>4</v>
      </c>
      <c r="W13" s="537">
        <f t="shared" si="48"/>
        <v>14</v>
      </c>
      <c r="X13" s="538"/>
      <c r="Y13" s="539">
        <v>3</v>
      </c>
      <c r="Z13" s="540"/>
      <c r="AA13" s="532">
        <f t="shared" si="4"/>
        <v>4</v>
      </c>
      <c r="AB13" s="532">
        <f t="shared" si="4"/>
        <v>14</v>
      </c>
      <c r="AC13" s="617">
        <v>4</v>
      </c>
      <c r="AD13" s="615">
        <f>AC7-AB13</f>
        <v>0</v>
      </c>
      <c r="AE13" s="533">
        <f t="shared" si="5"/>
        <v>1</v>
      </c>
      <c r="AF13" s="780">
        <f t="shared" si="6"/>
        <v>0</v>
      </c>
      <c r="AG13" s="782">
        <f t="shared" si="7"/>
        <v>3</v>
      </c>
      <c r="AH13" s="212"/>
      <c r="AI13" s="217"/>
      <c r="AJ13" s="527">
        <v>3</v>
      </c>
      <c r="AK13" s="535">
        <f t="shared" si="49"/>
        <v>332</v>
      </c>
      <c r="AL13" s="536">
        <v>381</v>
      </c>
      <c r="AM13" s="528">
        <f t="shared" si="50"/>
        <v>4</v>
      </c>
      <c r="AN13" s="537">
        <f t="shared" si="50"/>
        <v>14</v>
      </c>
      <c r="AO13" s="538"/>
      <c r="AP13" s="539">
        <v>3</v>
      </c>
      <c r="AQ13" s="540"/>
      <c r="AR13" s="532">
        <f t="shared" si="8"/>
        <v>4</v>
      </c>
      <c r="AS13" s="532">
        <f t="shared" si="8"/>
        <v>14</v>
      </c>
      <c r="AT13" s="617">
        <v>7</v>
      </c>
      <c r="AU13" s="615">
        <f>AT7-AS13</f>
        <v>9</v>
      </c>
      <c r="AV13" s="533">
        <f t="shared" si="9"/>
        <v>1</v>
      </c>
      <c r="AW13" s="780">
        <f t="shared" si="10"/>
        <v>-3</v>
      </c>
      <c r="AX13" s="782">
        <f t="shared" si="51"/>
        <v>0</v>
      </c>
      <c r="AY13" s="212"/>
      <c r="AZ13" s="217"/>
      <c r="BA13" s="527">
        <v>3</v>
      </c>
      <c r="BB13" s="535">
        <f t="shared" si="52"/>
        <v>332</v>
      </c>
      <c r="BC13" s="536">
        <v>381</v>
      </c>
      <c r="BD13" s="528">
        <f t="shared" si="53"/>
        <v>4</v>
      </c>
      <c r="BE13" s="537">
        <f t="shared" si="53"/>
        <v>14</v>
      </c>
      <c r="BF13" s="538"/>
      <c r="BG13" s="539">
        <v>3</v>
      </c>
      <c r="BH13" s="540"/>
      <c r="BI13" s="532">
        <f t="shared" si="11"/>
        <v>4</v>
      </c>
      <c r="BJ13" s="532">
        <f t="shared" si="11"/>
        <v>14</v>
      </c>
      <c r="BK13" s="617">
        <v>7</v>
      </c>
      <c r="BL13" s="615">
        <f>BK7-BJ13</f>
        <v>14</v>
      </c>
      <c r="BM13" s="533">
        <f t="shared" si="12"/>
        <v>1</v>
      </c>
      <c r="BN13" s="780">
        <f t="shared" si="13"/>
        <v>-3</v>
      </c>
      <c r="BO13" s="782">
        <f t="shared" si="14"/>
        <v>0</v>
      </c>
      <c r="BP13" s="212"/>
      <c r="BQ13" s="217"/>
      <c r="BR13" s="527">
        <v>3</v>
      </c>
      <c r="BS13" s="535">
        <f t="shared" si="54"/>
        <v>332</v>
      </c>
      <c r="BT13" s="536">
        <v>381</v>
      </c>
      <c r="BU13" s="528">
        <f t="shared" si="55"/>
        <v>4</v>
      </c>
      <c r="BV13" s="537">
        <f t="shared" si="55"/>
        <v>14</v>
      </c>
      <c r="BW13" s="541">
        <f t="shared" ref="BW13:BW19" si="74">P13</f>
        <v>3</v>
      </c>
      <c r="BX13" s="541">
        <f t="shared" ref="BX13:BX19" si="75">AG13</f>
        <v>3</v>
      </c>
      <c r="BY13" s="541">
        <f t="shared" ref="BY13:BY19" si="76">AX13</f>
        <v>0</v>
      </c>
      <c r="BZ13" s="541">
        <f t="shared" ref="BZ13:BZ19" si="77">BO13</f>
        <v>0</v>
      </c>
      <c r="CA13" s="543">
        <f>SUMPRODUCT(LARGE(BW13:BZ13,{1,2}))</f>
        <v>6</v>
      </c>
      <c r="CB13" s="340"/>
      <c r="CC13" s="143">
        <v>3</v>
      </c>
      <c r="CD13" s="144"/>
      <c r="CE13" s="134">
        <f t="shared" si="15"/>
        <v>4</v>
      </c>
      <c r="CF13" s="134">
        <f t="shared" si="15"/>
        <v>14</v>
      </c>
      <c r="CG13" s="617">
        <v>5</v>
      </c>
      <c r="CH13" s="452">
        <f>CG7-CF13</f>
        <v>9</v>
      </c>
      <c r="CI13" s="135">
        <f t="shared" si="16"/>
        <v>1</v>
      </c>
      <c r="CJ13" s="784">
        <f t="shared" si="17"/>
        <v>-1</v>
      </c>
      <c r="CK13" s="782">
        <f t="shared" si="18"/>
        <v>2</v>
      </c>
      <c r="CL13" s="137"/>
      <c r="CM13" s="138"/>
      <c r="CN13" s="127">
        <v>3</v>
      </c>
      <c r="CO13" s="139">
        <f t="shared" si="56"/>
        <v>332</v>
      </c>
      <c r="CP13" s="140">
        <v>381</v>
      </c>
      <c r="CQ13" s="129">
        <f t="shared" si="57"/>
        <v>4</v>
      </c>
      <c r="CR13" s="141">
        <f t="shared" si="57"/>
        <v>14</v>
      </c>
      <c r="CS13" s="142"/>
      <c r="CT13" s="143">
        <v>3</v>
      </c>
      <c r="CU13" s="144"/>
      <c r="CV13" s="134">
        <f t="shared" si="19"/>
        <v>4</v>
      </c>
      <c r="CW13" s="134">
        <f t="shared" si="19"/>
        <v>14</v>
      </c>
      <c r="CX13" s="617">
        <v>5</v>
      </c>
      <c r="CY13" s="452">
        <f>CX7-CW13</f>
        <v>8</v>
      </c>
      <c r="CZ13" s="135">
        <f t="shared" si="20"/>
        <v>1</v>
      </c>
      <c r="DA13" s="784">
        <f t="shared" si="21"/>
        <v>-1</v>
      </c>
      <c r="DB13" s="782">
        <f t="shared" si="22"/>
        <v>2</v>
      </c>
      <c r="DC13" s="137"/>
      <c r="DD13" s="138"/>
      <c r="DE13" s="127">
        <v>3</v>
      </c>
      <c r="DF13" s="139">
        <f t="shared" si="58"/>
        <v>332</v>
      </c>
      <c r="DG13" s="140">
        <v>381</v>
      </c>
      <c r="DH13" s="129">
        <f t="shared" si="59"/>
        <v>4</v>
      </c>
      <c r="DI13" s="141">
        <f t="shared" si="59"/>
        <v>14</v>
      </c>
      <c r="DJ13" s="142"/>
      <c r="DK13" s="143">
        <v>3</v>
      </c>
      <c r="DL13" s="144"/>
      <c r="DM13" s="134">
        <f t="shared" si="23"/>
        <v>4</v>
      </c>
      <c r="DN13" s="134">
        <f t="shared" si="23"/>
        <v>14</v>
      </c>
      <c r="DO13" s="617">
        <v>5</v>
      </c>
      <c r="DP13" s="452">
        <f>DO7-DN13</f>
        <v>2</v>
      </c>
      <c r="DQ13" s="135">
        <f t="shared" si="24"/>
        <v>1</v>
      </c>
      <c r="DR13" s="784">
        <f t="shared" si="25"/>
        <v>-1</v>
      </c>
      <c r="DS13" s="782">
        <f t="shared" si="26"/>
        <v>2</v>
      </c>
      <c r="DT13" s="137"/>
      <c r="DU13" s="138"/>
      <c r="DV13" s="127">
        <v>3</v>
      </c>
      <c r="DW13" s="139">
        <f t="shared" si="60"/>
        <v>332</v>
      </c>
      <c r="DX13" s="140">
        <v>381</v>
      </c>
      <c r="DY13" s="129">
        <f t="shared" si="61"/>
        <v>4</v>
      </c>
      <c r="DZ13" s="141">
        <f t="shared" si="61"/>
        <v>14</v>
      </c>
      <c r="EA13" s="142"/>
      <c r="EB13" s="143">
        <v>3</v>
      </c>
      <c r="EC13" s="144"/>
      <c r="ED13" s="134">
        <f t="shared" si="27"/>
        <v>4</v>
      </c>
      <c r="EE13" s="134">
        <f t="shared" si="27"/>
        <v>14</v>
      </c>
      <c r="EF13" s="617">
        <v>4</v>
      </c>
      <c r="EG13" s="452">
        <f>EF7-EE13</f>
        <v>2</v>
      </c>
      <c r="EH13" s="135">
        <f t="shared" si="28"/>
        <v>1</v>
      </c>
      <c r="EI13" s="784">
        <f t="shared" si="29"/>
        <v>0</v>
      </c>
      <c r="EJ13" s="782">
        <f t="shared" si="30"/>
        <v>3</v>
      </c>
      <c r="EK13" s="137"/>
      <c r="EL13" s="138"/>
      <c r="EM13" s="127">
        <v>3</v>
      </c>
      <c r="EN13" s="139">
        <f t="shared" si="62"/>
        <v>332</v>
      </c>
      <c r="EO13" s="140">
        <v>381</v>
      </c>
      <c r="EP13" s="129">
        <f t="shared" si="63"/>
        <v>4</v>
      </c>
      <c r="EQ13" s="141">
        <f t="shared" si="63"/>
        <v>14</v>
      </c>
      <c r="ER13" s="359">
        <f t="shared" ref="ER13:ER19" si="78">CK13</f>
        <v>2</v>
      </c>
      <c r="ES13" s="359">
        <f t="shared" ref="ES13:ES19" si="79">DB13</f>
        <v>2</v>
      </c>
      <c r="ET13" s="359">
        <f t="shared" ref="ET13:ET19" si="80">DS13</f>
        <v>2</v>
      </c>
      <c r="EU13" s="359">
        <f t="shared" ref="EU13:EU19" si="81">EJ13</f>
        <v>3</v>
      </c>
      <c r="EV13" s="543">
        <f>SUMPRODUCT(LARGE(ER13:EU13,{1,2}))</f>
        <v>5</v>
      </c>
      <c r="EW13" s="538"/>
      <c r="EX13" s="539">
        <v>3</v>
      </c>
      <c r="EY13" s="540"/>
      <c r="EZ13" s="532">
        <f t="shared" si="31"/>
        <v>4</v>
      </c>
      <c r="FA13" s="532">
        <f t="shared" si="31"/>
        <v>14</v>
      </c>
      <c r="FB13" s="617">
        <v>4</v>
      </c>
      <c r="FC13" s="615">
        <f>FB7-FA13</f>
        <v>-1</v>
      </c>
      <c r="FD13" s="533">
        <f t="shared" si="32"/>
        <v>0</v>
      </c>
      <c r="FE13" s="780">
        <f t="shared" si="33"/>
        <v>0</v>
      </c>
      <c r="FF13" s="782">
        <f t="shared" si="34"/>
        <v>2</v>
      </c>
      <c r="FG13" s="212"/>
      <c r="FH13" s="217"/>
      <c r="FI13" s="527">
        <v>3</v>
      </c>
      <c r="FJ13" s="535">
        <f t="shared" si="64"/>
        <v>332</v>
      </c>
      <c r="FK13" s="536">
        <v>381</v>
      </c>
      <c r="FL13" s="528">
        <f t="shared" si="65"/>
        <v>4</v>
      </c>
      <c r="FM13" s="537">
        <f t="shared" si="65"/>
        <v>14</v>
      </c>
      <c r="FN13" s="538"/>
      <c r="FO13" s="539">
        <v>3</v>
      </c>
      <c r="FP13" s="540"/>
      <c r="FQ13" s="532">
        <f t="shared" si="35"/>
        <v>4</v>
      </c>
      <c r="FR13" s="532">
        <f t="shared" si="35"/>
        <v>14</v>
      </c>
      <c r="FS13" s="617">
        <v>5</v>
      </c>
      <c r="FT13" s="615">
        <f>FS7-FR13</f>
        <v>8</v>
      </c>
      <c r="FU13" s="533">
        <f t="shared" si="36"/>
        <v>1</v>
      </c>
      <c r="FV13" s="780">
        <f t="shared" si="37"/>
        <v>-1</v>
      </c>
      <c r="FW13" s="782">
        <f t="shared" si="38"/>
        <v>2</v>
      </c>
      <c r="FX13" s="212"/>
      <c r="FY13" s="217"/>
      <c r="FZ13" s="527">
        <v>3</v>
      </c>
      <c r="GA13" s="535">
        <f t="shared" si="66"/>
        <v>332</v>
      </c>
      <c r="GB13" s="536">
        <v>381</v>
      </c>
      <c r="GC13" s="528">
        <f t="shared" si="67"/>
        <v>4</v>
      </c>
      <c r="GD13" s="537">
        <f t="shared" si="67"/>
        <v>14</v>
      </c>
      <c r="GE13" s="538"/>
      <c r="GF13" s="539">
        <v>3</v>
      </c>
      <c r="GG13" s="540"/>
      <c r="GH13" s="532">
        <f t="shared" si="39"/>
        <v>4</v>
      </c>
      <c r="GI13" s="532">
        <f t="shared" si="39"/>
        <v>14</v>
      </c>
      <c r="GJ13" s="617">
        <v>3</v>
      </c>
      <c r="GK13" s="615">
        <f>GJ7-GI13</f>
        <v>-8</v>
      </c>
      <c r="GL13" s="533">
        <f t="shared" si="40"/>
        <v>0</v>
      </c>
      <c r="GM13" s="780">
        <f t="shared" si="41"/>
        <v>1</v>
      </c>
      <c r="GN13" s="782">
        <f t="shared" si="42"/>
        <v>3</v>
      </c>
      <c r="GO13" s="212"/>
      <c r="GP13" s="217"/>
      <c r="GQ13" s="527">
        <v>3</v>
      </c>
      <c r="GR13" s="535">
        <f t="shared" si="68"/>
        <v>332</v>
      </c>
      <c r="GS13" s="536">
        <v>381</v>
      </c>
      <c r="GT13" s="528">
        <f t="shared" si="69"/>
        <v>4</v>
      </c>
      <c r="GU13" s="537">
        <f t="shared" si="69"/>
        <v>14</v>
      </c>
      <c r="GV13" s="538"/>
      <c r="GW13" s="539">
        <v>3</v>
      </c>
      <c r="GX13" s="540"/>
      <c r="GY13" s="532">
        <f t="shared" si="43"/>
        <v>4</v>
      </c>
      <c r="GZ13" s="532">
        <f t="shared" si="43"/>
        <v>14</v>
      </c>
      <c r="HA13" s="617">
        <v>5</v>
      </c>
      <c r="HB13" s="615">
        <f>HA7-GZ13</f>
        <v>8</v>
      </c>
      <c r="HC13" s="533">
        <f t="shared" si="44"/>
        <v>1</v>
      </c>
      <c r="HD13" s="780">
        <f t="shared" si="45"/>
        <v>-1</v>
      </c>
      <c r="HE13" s="782">
        <f t="shared" si="46"/>
        <v>2</v>
      </c>
      <c r="HF13" s="541">
        <f t="shared" si="70"/>
        <v>2</v>
      </c>
      <c r="HG13" s="541">
        <f t="shared" si="71"/>
        <v>2</v>
      </c>
      <c r="HH13" s="541">
        <f t="shared" si="72"/>
        <v>3</v>
      </c>
      <c r="HI13" s="541">
        <f t="shared" si="73"/>
        <v>2</v>
      </c>
      <c r="HJ13" s="543">
        <f>SUMPRODUCT(LARGE(HF13:HI13,{1,2}))</f>
        <v>5</v>
      </c>
      <c r="HK13" s="146"/>
    </row>
    <row r="14" spans="1:219" s="147" customFormat="1" ht="16" customHeight="1">
      <c r="A14" s="126"/>
      <c r="B14" s="527">
        <v>4</v>
      </c>
      <c r="C14" s="607">
        <v>447</v>
      </c>
      <c r="D14" s="607">
        <v>270</v>
      </c>
      <c r="E14" s="608">
        <v>5</v>
      </c>
      <c r="F14" s="609">
        <v>6</v>
      </c>
      <c r="G14" s="529"/>
      <c r="H14" s="530">
        <v>4</v>
      </c>
      <c r="I14" s="531"/>
      <c r="J14" s="532">
        <f t="shared" si="0"/>
        <v>5</v>
      </c>
      <c r="K14" s="532">
        <f t="shared" si="0"/>
        <v>6</v>
      </c>
      <c r="L14" s="617">
        <v>6</v>
      </c>
      <c r="M14" s="615">
        <f>L7-K14</f>
        <v>11</v>
      </c>
      <c r="N14" s="533">
        <f t="shared" si="1"/>
        <v>1</v>
      </c>
      <c r="O14" s="780">
        <f t="shared" si="2"/>
        <v>-1</v>
      </c>
      <c r="P14" s="782">
        <f t="shared" si="3"/>
        <v>2</v>
      </c>
      <c r="Q14" s="212"/>
      <c r="R14" s="217"/>
      <c r="S14" s="527">
        <v>4</v>
      </c>
      <c r="T14" s="535">
        <f t="shared" si="47"/>
        <v>447</v>
      </c>
      <c r="U14" s="536">
        <v>381</v>
      </c>
      <c r="V14" s="528">
        <f t="shared" si="48"/>
        <v>5</v>
      </c>
      <c r="W14" s="537">
        <f t="shared" si="48"/>
        <v>6</v>
      </c>
      <c r="X14" s="538"/>
      <c r="Y14" s="539">
        <v>4</v>
      </c>
      <c r="Z14" s="540"/>
      <c r="AA14" s="532">
        <f t="shared" si="4"/>
        <v>5</v>
      </c>
      <c r="AB14" s="532">
        <f t="shared" si="4"/>
        <v>6</v>
      </c>
      <c r="AC14" s="617">
        <v>5</v>
      </c>
      <c r="AD14" s="615">
        <f>AC7-AB14</f>
        <v>8</v>
      </c>
      <c r="AE14" s="533">
        <f t="shared" si="5"/>
        <v>1</v>
      </c>
      <c r="AF14" s="780">
        <f t="shared" si="6"/>
        <v>0</v>
      </c>
      <c r="AG14" s="782">
        <f t="shared" si="7"/>
        <v>3</v>
      </c>
      <c r="AH14" s="212"/>
      <c r="AI14" s="217"/>
      <c r="AJ14" s="527">
        <v>4</v>
      </c>
      <c r="AK14" s="535">
        <f t="shared" si="49"/>
        <v>447</v>
      </c>
      <c r="AL14" s="536">
        <v>381</v>
      </c>
      <c r="AM14" s="528">
        <f t="shared" si="50"/>
        <v>5</v>
      </c>
      <c r="AN14" s="537">
        <f t="shared" si="50"/>
        <v>6</v>
      </c>
      <c r="AO14" s="538"/>
      <c r="AP14" s="539">
        <v>4</v>
      </c>
      <c r="AQ14" s="540"/>
      <c r="AR14" s="532">
        <f t="shared" si="8"/>
        <v>5</v>
      </c>
      <c r="AS14" s="532">
        <f t="shared" si="8"/>
        <v>6</v>
      </c>
      <c r="AT14" s="617">
        <v>7</v>
      </c>
      <c r="AU14" s="615">
        <f>AT7-AS14</f>
        <v>17</v>
      </c>
      <c r="AV14" s="533">
        <f t="shared" si="9"/>
        <v>1</v>
      </c>
      <c r="AW14" s="780">
        <f t="shared" si="10"/>
        <v>-2</v>
      </c>
      <c r="AX14" s="782">
        <f t="shared" si="51"/>
        <v>1</v>
      </c>
      <c r="AY14" s="212"/>
      <c r="AZ14" s="217"/>
      <c r="BA14" s="527">
        <v>4</v>
      </c>
      <c r="BB14" s="535">
        <f t="shared" si="52"/>
        <v>447</v>
      </c>
      <c r="BC14" s="536">
        <v>381</v>
      </c>
      <c r="BD14" s="528">
        <f t="shared" si="53"/>
        <v>5</v>
      </c>
      <c r="BE14" s="537">
        <f t="shared" si="53"/>
        <v>6</v>
      </c>
      <c r="BF14" s="538"/>
      <c r="BG14" s="539">
        <v>4</v>
      </c>
      <c r="BH14" s="540"/>
      <c r="BI14" s="532">
        <f t="shared" si="11"/>
        <v>5</v>
      </c>
      <c r="BJ14" s="532">
        <f t="shared" si="11"/>
        <v>6</v>
      </c>
      <c r="BK14" s="617">
        <v>9</v>
      </c>
      <c r="BL14" s="615">
        <f>BK7-BJ14</f>
        <v>22</v>
      </c>
      <c r="BM14" s="533">
        <f t="shared" si="12"/>
        <v>2</v>
      </c>
      <c r="BN14" s="780">
        <f t="shared" si="13"/>
        <v>-4</v>
      </c>
      <c r="BO14" s="782">
        <f t="shared" si="14"/>
        <v>0</v>
      </c>
      <c r="BP14" s="212"/>
      <c r="BQ14" s="217"/>
      <c r="BR14" s="527">
        <v>4</v>
      </c>
      <c r="BS14" s="535">
        <f t="shared" si="54"/>
        <v>447</v>
      </c>
      <c r="BT14" s="536">
        <v>381</v>
      </c>
      <c r="BU14" s="528">
        <f t="shared" si="55"/>
        <v>5</v>
      </c>
      <c r="BV14" s="537">
        <f t="shared" si="55"/>
        <v>6</v>
      </c>
      <c r="BW14" s="541">
        <f t="shared" si="74"/>
        <v>2</v>
      </c>
      <c r="BX14" s="541">
        <f t="shared" si="75"/>
        <v>3</v>
      </c>
      <c r="BY14" s="541">
        <f t="shared" si="76"/>
        <v>1</v>
      </c>
      <c r="BZ14" s="541">
        <f t="shared" si="77"/>
        <v>0</v>
      </c>
      <c r="CA14" s="543">
        <f>SUMPRODUCT(LARGE(BW14:BZ14,{1,2}))</f>
        <v>5</v>
      </c>
      <c r="CB14" s="340"/>
      <c r="CC14" s="143">
        <v>4</v>
      </c>
      <c r="CD14" s="144"/>
      <c r="CE14" s="134">
        <f t="shared" si="15"/>
        <v>5</v>
      </c>
      <c r="CF14" s="134">
        <f t="shared" si="15"/>
        <v>6</v>
      </c>
      <c r="CG14" s="617">
        <v>7</v>
      </c>
      <c r="CH14" s="452">
        <f>CG7-CF14</f>
        <v>17</v>
      </c>
      <c r="CI14" s="135">
        <f t="shared" si="16"/>
        <v>1</v>
      </c>
      <c r="CJ14" s="784">
        <f t="shared" si="17"/>
        <v>-2</v>
      </c>
      <c r="CK14" s="782">
        <f t="shared" si="18"/>
        <v>1</v>
      </c>
      <c r="CL14" s="137"/>
      <c r="CM14" s="138"/>
      <c r="CN14" s="127">
        <v>4</v>
      </c>
      <c r="CO14" s="139">
        <f t="shared" si="56"/>
        <v>447</v>
      </c>
      <c r="CP14" s="140">
        <v>381</v>
      </c>
      <c r="CQ14" s="129">
        <f t="shared" si="57"/>
        <v>5</v>
      </c>
      <c r="CR14" s="141">
        <f t="shared" si="57"/>
        <v>6</v>
      </c>
      <c r="CS14" s="142"/>
      <c r="CT14" s="143">
        <v>4</v>
      </c>
      <c r="CU14" s="144"/>
      <c r="CV14" s="134">
        <f t="shared" si="19"/>
        <v>5</v>
      </c>
      <c r="CW14" s="134">
        <f t="shared" si="19"/>
        <v>6</v>
      </c>
      <c r="CX14" s="617">
        <v>5</v>
      </c>
      <c r="CY14" s="452">
        <f>CX7-CW14</f>
        <v>16</v>
      </c>
      <c r="CZ14" s="135">
        <f t="shared" si="20"/>
        <v>1</v>
      </c>
      <c r="DA14" s="784">
        <f t="shared" si="21"/>
        <v>0</v>
      </c>
      <c r="DB14" s="782">
        <f t="shared" si="22"/>
        <v>3</v>
      </c>
      <c r="DC14" s="137"/>
      <c r="DD14" s="138"/>
      <c r="DE14" s="127">
        <v>4</v>
      </c>
      <c r="DF14" s="139">
        <f t="shared" si="58"/>
        <v>447</v>
      </c>
      <c r="DG14" s="140">
        <v>381</v>
      </c>
      <c r="DH14" s="129">
        <f t="shared" si="59"/>
        <v>5</v>
      </c>
      <c r="DI14" s="141">
        <f t="shared" si="59"/>
        <v>6</v>
      </c>
      <c r="DJ14" s="142"/>
      <c r="DK14" s="143">
        <v>4</v>
      </c>
      <c r="DL14" s="144"/>
      <c r="DM14" s="134">
        <f t="shared" si="23"/>
        <v>5</v>
      </c>
      <c r="DN14" s="134">
        <f t="shared" si="23"/>
        <v>6</v>
      </c>
      <c r="DO14" s="617">
        <v>7</v>
      </c>
      <c r="DP14" s="452">
        <f>DO7-DN14</f>
        <v>10</v>
      </c>
      <c r="DQ14" s="135">
        <f t="shared" si="24"/>
        <v>1</v>
      </c>
      <c r="DR14" s="784">
        <f t="shared" si="25"/>
        <v>-2</v>
      </c>
      <c r="DS14" s="782">
        <f t="shared" si="26"/>
        <v>1</v>
      </c>
      <c r="DT14" s="137"/>
      <c r="DU14" s="138"/>
      <c r="DV14" s="127">
        <v>4</v>
      </c>
      <c r="DW14" s="139">
        <f t="shared" si="60"/>
        <v>447</v>
      </c>
      <c r="DX14" s="140">
        <v>381</v>
      </c>
      <c r="DY14" s="129">
        <f t="shared" si="61"/>
        <v>5</v>
      </c>
      <c r="DZ14" s="141">
        <f t="shared" si="61"/>
        <v>6</v>
      </c>
      <c r="EA14" s="142"/>
      <c r="EB14" s="143">
        <v>4</v>
      </c>
      <c r="EC14" s="144"/>
      <c r="ED14" s="134">
        <f t="shared" si="27"/>
        <v>5</v>
      </c>
      <c r="EE14" s="134">
        <f t="shared" si="27"/>
        <v>6</v>
      </c>
      <c r="EF14" s="617">
        <v>5</v>
      </c>
      <c r="EG14" s="452">
        <f>EF7-EE14</f>
        <v>10</v>
      </c>
      <c r="EH14" s="135">
        <f t="shared" si="28"/>
        <v>1</v>
      </c>
      <c r="EI14" s="784">
        <f t="shared" si="29"/>
        <v>0</v>
      </c>
      <c r="EJ14" s="782">
        <f t="shared" si="30"/>
        <v>3</v>
      </c>
      <c r="EK14" s="137"/>
      <c r="EL14" s="138"/>
      <c r="EM14" s="127">
        <v>4</v>
      </c>
      <c r="EN14" s="139">
        <f t="shared" si="62"/>
        <v>447</v>
      </c>
      <c r="EO14" s="140">
        <v>381</v>
      </c>
      <c r="EP14" s="129">
        <f t="shared" si="63"/>
        <v>5</v>
      </c>
      <c r="EQ14" s="141">
        <f t="shared" si="63"/>
        <v>6</v>
      </c>
      <c r="ER14" s="359">
        <f t="shared" si="78"/>
        <v>1</v>
      </c>
      <c r="ES14" s="359">
        <f t="shared" si="79"/>
        <v>3</v>
      </c>
      <c r="ET14" s="359">
        <f t="shared" si="80"/>
        <v>1</v>
      </c>
      <c r="EU14" s="359">
        <f t="shared" si="81"/>
        <v>3</v>
      </c>
      <c r="EV14" s="543">
        <f>SUMPRODUCT(LARGE(ER14:EU14,{1,2}))</f>
        <v>6</v>
      </c>
      <c r="EW14" s="538"/>
      <c r="EX14" s="539">
        <v>4</v>
      </c>
      <c r="EY14" s="540"/>
      <c r="EZ14" s="532">
        <f t="shared" si="31"/>
        <v>5</v>
      </c>
      <c r="FA14" s="532">
        <f t="shared" si="31"/>
        <v>6</v>
      </c>
      <c r="FB14" s="617">
        <v>6</v>
      </c>
      <c r="FC14" s="615">
        <f>FB7-FA14</f>
        <v>7</v>
      </c>
      <c r="FD14" s="533">
        <f t="shared" si="32"/>
        <v>1</v>
      </c>
      <c r="FE14" s="780">
        <f t="shared" si="33"/>
        <v>-1</v>
      </c>
      <c r="FF14" s="782">
        <f t="shared" si="34"/>
        <v>2</v>
      </c>
      <c r="FG14" s="212"/>
      <c r="FH14" s="217"/>
      <c r="FI14" s="527">
        <v>4</v>
      </c>
      <c r="FJ14" s="535">
        <f t="shared" si="64"/>
        <v>447</v>
      </c>
      <c r="FK14" s="536">
        <v>381</v>
      </c>
      <c r="FL14" s="528">
        <f t="shared" si="65"/>
        <v>5</v>
      </c>
      <c r="FM14" s="537">
        <f t="shared" si="65"/>
        <v>6</v>
      </c>
      <c r="FN14" s="538"/>
      <c r="FO14" s="539">
        <v>4</v>
      </c>
      <c r="FP14" s="540"/>
      <c r="FQ14" s="532">
        <f t="shared" si="35"/>
        <v>5</v>
      </c>
      <c r="FR14" s="532">
        <f t="shared" si="35"/>
        <v>6</v>
      </c>
      <c r="FS14" s="617">
        <v>6</v>
      </c>
      <c r="FT14" s="615">
        <f>FS7-FR14</f>
        <v>16</v>
      </c>
      <c r="FU14" s="533">
        <f t="shared" si="36"/>
        <v>1</v>
      </c>
      <c r="FV14" s="780">
        <f t="shared" si="37"/>
        <v>-1</v>
      </c>
      <c r="FW14" s="782">
        <f t="shared" si="38"/>
        <v>2</v>
      </c>
      <c r="FX14" s="212"/>
      <c r="FY14" s="217"/>
      <c r="FZ14" s="527">
        <v>4</v>
      </c>
      <c r="GA14" s="535">
        <f t="shared" si="66"/>
        <v>447</v>
      </c>
      <c r="GB14" s="536">
        <v>381</v>
      </c>
      <c r="GC14" s="528">
        <f t="shared" si="67"/>
        <v>5</v>
      </c>
      <c r="GD14" s="537">
        <f t="shared" si="67"/>
        <v>6</v>
      </c>
      <c r="GE14" s="538"/>
      <c r="GF14" s="539">
        <v>4</v>
      </c>
      <c r="GG14" s="540"/>
      <c r="GH14" s="532">
        <f t="shared" si="39"/>
        <v>5</v>
      </c>
      <c r="GI14" s="532">
        <f t="shared" si="39"/>
        <v>6</v>
      </c>
      <c r="GJ14" s="617">
        <v>8</v>
      </c>
      <c r="GK14" s="615">
        <f>GJ7-GI14</f>
        <v>0</v>
      </c>
      <c r="GL14" s="533">
        <f t="shared" si="40"/>
        <v>1</v>
      </c>
      <c r="GM14" s="780">
        <f t="shared" si="41"/>
        <v>-3</v>
      </c>
      <c r="GN14" s="782">
        <f t="shared" si="42"/>
        <v>0</v>
      </c>
      <c r="GO14" s="212"/>
      <c r="GP14" s="217"/>
      <c r="GQ14" s="527">
        <v>4</v>
      </c>
      <c r="GR14" s="535">
        <f t="shared" si="68"/>
        <v>447</v>
      </c>
      <c r="GS14" s="536">
        <v>381</v>
      </c>
      <c r="GT14" s="528">
        <f t="shared" si="69"/>
        <v>5</v>
      </c>
      <c r="GU14" s="537">
        <f t="shared" si="69"/>
        <v>6</v>
      </c>
      <c r="GV14" s="538"/>
      <c r="GW14" s="539">
        <v>4</v>
      </c>
      <c r="GX14" s="540"/>
      <c r="GY14" s="532">
        <f t="shared" si="43"/>
        <v>5</v>
      </c>
      <c r="GZ14" s="532">
        <f t="shared" si="43"/>
        <v>6</v>
      </c>
      <c r="HA14" s="617">
        <v>8</v>
      </c>
      <c r="HB14" s="615">
        <f>HA7-GZ14</f>
        <v>16</v>
      </c>
      <c r="HC14" s="533">
        <f t="shared" si="44"/>
        <v>1</v>
      </c>
      <c r="HD14" s="780">
        <f t="shared" si="45"/>
        <v>-3</v>
      </c>
      <c r="HE14" s="782">
        <f t="shared" si="46"/>
        <v>0</v>
      </c>
      <c r="HF14" s="541">
        <f t="shared" si="70"/>
        <v>2</v>
      </c>
      <c r="HG14" s="541">
        <f t="shared" si="71"/>
        <v>2</v>
      </c>
      <c r="HH14" s="541">
        <f t="shared" si="72"/>
        <v>0</v>
      </c>
      <c r="HI14" s="541">
        <f t="shared" si="73"/>
        <v>0</v>
      </c>
      <c r="HJ14" s="543">
        <f>SUMPRODUCT(LARGE(HF14:HI14,{1,2}))</f>
        <v>4</v>
      </c>
      <c r="HK14" s="146"/>
    </row>
    <row r="15" spans="1:219" s="147" customFormat="1" ht="16" customHeight="1">
      <c r="A15" s="126"/>
      <c r="B15" s="527">
        <v>5</v>
      </c>
      <c r="C15" s="607">
        <v>115</v>
      </c>
      <c r="D15" s="607">
        <v>226</v>
      </c>
      <c r="E15" s="608">
        <v>3</v>
      </c>
      <c r="F15" s="609">
        <v>18</v>
      </c>
      <c r="G15" s="529"/>
      <c r="H15" s="530">
        <v>5</v>
      </c>
      <c r="I15" s="531"/>
      <c r="J15" s="532">
        <f t="shared" si="0"/>
        <v>3</v>
      </c>
      <c r="K15" s="532">
        <f t="shared" si="0"/>
        <v>18</v>
      </c>
      <c r="L15" s="617">
        <v>4</v>
      </c>
      <c r="M15" s="615">
        <f>L7-K15</f>
        <v>-1</v>
      </c>
      <c r="N15" s="533">
        <f t="shared" si="1"/>
        <v>0</v>
      </c>
      <c r="O15" s="780">
        <f t="shared" si="2"/>
        <v>-1</v>
      </c>
      <c r="P15" s="782">
        <f t="shared" si="3"/>
        <v>1</v>
      </c>
      <c r="Q15" s="212"/>
      <c r="R15" s="217"/>
      <c r="S15" s="527">
        <v>5</v>
      </c>
      <c r="T15" s="535">
        <f t="shared" si="47"/>
        <v>115</v>
      </c>
      <c r="U15" s="536">
        <v>381</v>
      </c>
      <c r="V15" s="528">
        <f t="shared" si="48"/>
        <v>3</v>
      </c>
      <c r="W15" s="537">
        <f t="shared" si="48"/>
        <v>18</v>
      </c>
      <c r="X15" s="538"/>
      <c r="Y15" s="539">
        <v>5</v>
      </c>
      <c r="Z15" s="540"/>
      <c r="AA15" s="532">
        <f t="shared" si="4"/>
        <v>3</v>
      </c>
      <c r="AB15" s="532">
        <f t="shared" si="4"/>
        <v>18</v>
      </c>
      <c r="AC15" s="617">
        <v>3</v>
      </c>
      <c r="AD15" s="615">
        <f>AC7-AB15</f>
        <v>-4</v>
      </c>
      <c r="AE15" s="533">
        <f t="shared" si="5"/>
        <v>0</v>
      </c>
      <c r="AF15" s="780">
        <f t="shared" si="6"/>
        <v>0</v>
      </c>
      <c r="AG15" s="782">
        <f t="shared" si="7"/>
        <v>2</v>
      </c>
      <c r="AH15" s="212"/>
      <c r="AI15" s="217"/>
      <c r="AJ15" s="527">
        <v>5</v>
      </c>
      <c r="AK15" s="535">
        <f t="shared" si="49"/>
        <v>115</v>
      </c>
      <c r="AL15" s="536">
        <v>381</v>
      </c>
      <c r="AM15" s="528">
        <f t="shared" si="50"/>
        <v>3</v>
      </c>
      <c r="AN15" s="537">
        <f t="shared" si="50"/>
        <v>18</v>
      </c>
      <c r="AO15" s="538"/>
      <c r="AP15" s="539">
        <v>5</v>
      </c>
      <c r="AQ15" s="540"/>
      <c r="AR15" s="532">
        <f t="shared" si="8"/>
        <v>3</v>
      </c>
      <c r="AS15" s="532">
        <f t="shared" si="8"/>
        <v>18</v>
      </c>
      <c r="AT15" s="617">
        <v>4</v>
      </c>
      <c r="AU15" s="615">
        <f>AT7-AS15</f>
        <v>5</v>
      </c>
      <c r="AV15" s="533">
        <f t="shared" si="9"/>
        <v>1</v>
      </c>
      <c r="AW15" s="780">
        <f t="shared" si="10"/>
        <v>-1</v>
      </c>
      <c r="AX15" s="782">
        <f t="shared" si="51"/>
        <v>2</v>
      </c>
      <c r="AY15" s="212"/>
      <c r="AZ15" s="217"/>
      <c r="BA15" s="527">
        <v>5</v>
      </c>
      <c r="BB15" s="535">
        <f t="shared" si="52"/>
        <v>115</v>
      </c>
      <c r="BC15" s="536">
        <v>381</v>
      </c>
      <c r="BD15" s="528">
        <f t="shared" si="53"/>
        <v>3</v>
      </c>
      <c r="BE15" s="537">
        <f t="shared" si="53"/>
        <v>18</v>
      </c>
      <c r="BF15" s="538"/>
      <c r="BG15" s="539">
        <v>5</v>
      </c>
      <c r="BH15" s="540"/>
      <c r="BI15" s="532">
        <f t="shared" si="11"/>
        <v>3</v>
      </c>
      <c r="BJ15" s="532">
        <f t="shared" si="11"/>
        <v>18</v>
      </c>
      <c r="BK15" s="617">
        <v>4</v>
      </c>
      <c r="BL15" s="615">
        <f>BK7-BJ15</f>
        <v>10</v>
      </c>
      <c r="BM15" s="533">
        <f t="shared" si="12"/>
        <v>1</v>
      </c>
      <c r="BN15" s="780">
        <f t="shared" si="13"/>
        <v>-1</v>
      </c>
      <c r="BO15" s="782">
        <f t="shared" si="14"/>
        <v>2</v>
      </c>
      <c r="BP15" s="212"/>
      <c r="BQ15" s="217"/>
      <c r="BR15" s="527">
        <v>5</v>
      </c>
      <c r="BS15" s="535">
        <f t="shared" si="54"/>
        <v>115</v>
      </c>
      <c r="BT15" s="536">
        <v>381</v>
      </c>
      <c r="BU15" s="528">
        <f t="shared" si="55"/>
        <v>3</v>
      </c>
      <c r="BV15" s="537">
        <f t="shared" si="55"/>
        <v>18</v>
      </c>
      <c r="BW15" s="541">
        <f t="shared" si="74"/>
        <v>1</v>
      </c>
      <c r="BX15" s="541">
        <f t="shared" si="75"/>
        <v>2</v>
      </c>
      <c r="BY15" s="541">
        <f t="shared" si="76"/>
        <v>2</v>
      </c>
      <c r="BZ15" s="541">
        <f t="shared" si="77"/>
        <v>2</v>
      </c>
      <c r="CA15" s="543">
        <f>SUMPRODUCT(LARGE(BW15:BZ15,{1,2}))</f>
        <v>4</v>
      </c>
      <c r="CB15" s="340"/>
      <c r="CC15" s="143">
        <v>5</v>
      </c>
      <c r="CD15" s="144"/>
      <c r="CE15" s="134">
        <f t="shared" si="15"/>
        <v>3</v>
      </c>
      <c r="CF15" s="134">
        <f t="shared" si="15"/>
        <v>18</v>
      </c>
      <c r="CG15" s="617">
        <v>5</v>
      </c>
      <c r="CH15" s="452">
        <f>CG7-CF15</f>
        <v>5</v>
      </c>
      <c r="CI15" s="135">
        <f t="shared" si="16"/>
        <v>1</v>
      </c>
      <c r="CJ15" s="784">
        <f t="shared" si="17"/>
        <v>-2</v>
      </c>
      <c r="CK15" s="782">
        <f t="shared" si="18"/>
        <v>1</v>
      </c>
      <c r="CL15" s="137"/>
      <c r="CM15" s="138"/>
      <c r="CN15" s="127">
        <v>5</v>
      </c>
      <c r="CO15" s="139">
        <f t="shared" si="56"/>
        <v>115</v>
      </c>
      <c r="CP15" s="140">
        <v>381</v>
      </c>
      <c r="CQ15" s="129">
        <f t="shared" si="57"/>
        <v>3</v>
      </c>
      <c r="CR15" s="141">
        <f t="shared" si="57"/>
        <v>18</v>
      </c>
      <c r="CS15" s="142"/>
      <c r="CT15" s="143">
        <v>5</v>
      </c>
      <c r="CU15" s="144"/>
      <c r="CV15" s="134">
        <f t="shared" si="19"/>
        <v>3</v>
      </c>
      <c r="CW15" s="134">
        <f t="shared" si="19"/>
        <v>18</v>
      </c>
      <c r="CX15" s="617">
        <v>3</v>
      </c>
      <c r="CY15" s="452">
        <f>CX7-CW15</f>
        <v>4</v>
      </c>
      <c r="CZ15" s="135">
        <f t="shared" si="20"/>
        <v>1</v>
      </c>
      <c r="DA15" s="784">
        <f t="shared" si="21"/>
        <v>0</v>
      </c>
      <c r="DB15" s="782">
        <f t="shared" si="22"/>
        <v>3</v>
      </c>
      <c r="DC15" s="137"/>
      <c r="DD15" s="138"/>
      <c r="DE15" s="127">
        <v>5</v>
      </c>
      <c r="DF15" s="139">
        <f t="shared" si="58"/>
        <v>115</v>
      </c>
      <c r="DG15" s="140">
        <v>381</v>
      </c>
      <c r="DH15" s="129">
        <f t="shared" si="59"/>
        <v>3</v>
      </c>
      <c r="DI15" s="141">
        <f t="shared" si="59"/>
        <v>18</v>
      </c>
      <c r="DJ15" s="142"/>
      <c r="DK15" s="143">
        <v>5</v>
      </c>
      <c r="DL15" s="144"/>
      <c r="DM15" s="134">
        <f t="shared" si="23"/>
        <v>3</v>
      </c>
      <c r="DN15" s="134">
        <f t="shared" si="23"/>
        <v>18</v>
      </c>
      <c r="DO15" s="617">
        <v>4</v>
      </c>
      <c r="DP15" s="452">
        <f>DO7-DN15</f>
        <v>-2</v>
      </c>
      <c r="DQ15" s="135">
        <f t="shared" si="24"/>
        <v>0</v>
      </c>
      <c r="DR15" s="784">
        <f t="shared" si="25"/>
        <v>-1</v>
      </c>
      <c r="DS15" s="782">
        <f t="shared" si="26"/>
        <v>1</v>
      </c>
      <c r="DT15" s="137"/>
      <c r="DU15" s="138"/>
      <c r="DV15" s="127">
        <v>5</v>
      </c>
      <c r="DW15" s="139">
        <f t="shared" si="60"/>
        <v>115</v>
      </c>
      <c r="DX15" s="140">
        <v>381</v>
      </c>
      <c r="DY15" s="129">
        <f t="shared" si="61"/>
        <v>3</v>
      </c>
      <c r="DZ15" s="141">
        <f t="shared" si="61"/>
        <v>18</v>
      </c>
      <c r="EA15" s="142"/>
      <c r="EB15" s="143">
        <v>5</v>
      </c>
      <c r="EC15" s="144"/>
      <c r="ED15" s="134">
        <f t="shared" si="27"/>
        <v>3</v>
      </c>
      <c r="EE15" s="134">
        <f t="shared" si="27"/>
        <v>18</v>
      </c>
      <c r="EF15" s="617">
        <v>2</v>
      </c>
      <c r="EG15" s="452">
        <f>EF7-EE15</f>
        <v>-2</v>
      </c>
      <c r="EH15" s="135">
        <f t="shared" si="28"/>
        <v>0</v>
      </c>
      <c r="EI15" s="784">
        <f t="shared" si="29"/>
        <v>1</v>
      </c>
      <c r="EJ15" s="782">
        <f t="shared" si="30"/>
        <v>3</v>
      </c>
      <c r="EK15" s="137"/>
      <c r="EL15" s="138"/>
      <c r="EM15" s="127">
        <v>5</v>
      </c>
      <c r="EN15" s="139">
        <f t="shared" si="62"/>
        <v>115</v>
      </c>
      <c r="EO15" s="140">
        <v>381</v>
      </c>
      <c r="EP15" s="129">
        <f t="shared" si="63"/>
        <v>3</v>
      </c>
      <c r="EQ15" s="141">
        <f t="shared" si="63"/>
        <v>18</v>
      </c>
      <c r="ER15" s="359">
        <f t="shared" si="78"/>
        <v>1</v>
      </c>
      <c r="ES15" s="359">
        <f t="shared" si="79"/>
        <v>3</v>
      </c>
      <c r="ET15" s="359">
        <f t="shared" si="80"/>
        <v>1</v>
      </c>
      <c r="EU15" s="359">
        <f t="shared" si="81"/>
        <v>3</v>
      </c>
      <c r="EV15" s="543">
        <f>SUMPRODUCT(LARGE(ER15:EU15,{1,2}))</f>
        <v>6</v>
      </c>
      <c r="EW15" s="538"/>
      <c r="EX15" s="539">
        <v>5</v>
      </c>
      <c r="EY15" s="540"/>
      <c r="EZ15" s="532">
        <f t="shared" si="31"/>
        <v>3</v>
      </c>
      <c r="FA15" s="532">
        <f t="shared" si="31"/>
        <v>18</v>
      </c>
      <c r="FB15" s="617">
        <v>4</v>
      </c>
      <c r="FC15" s="615">
        <f>FB7-FA15</f>
        <v>-5</v>
      </c>
      <c r="FD15" s="533">
        <f t="shared" si="32"/>
        <v>0</v>
      </c>
      <c r="FE15" s="780">
        <f t="shared" si="33"/>
        <v>-1</v>
      </c>
      <c r="FF15" s="782">
        <f t="shared" si="34"/>
        <v>1</v>
      </c>
      <c r="FG15" s="212"/>
      <c r="FH15" s="217"/>
      <c r="FI15" s="527">
        <v>5</v>
      </c>
      <c r="FJ15" s="535">
        <f t="shared" si="64"/>
        <v>115</v>
      </c>
      <c r="FK15" s="536">
        <v>381</v>
      </c>
      <c r="FL15" s="528">
        <f t="shared" si="65"/>
        <v>3</v>
      </c>
      <c r="FM15" s="537">
        <f t="shared" si="65"/>
        <v>18</v>
      </c>
      <c r="FN15" s="538"/>
      <c r="FO15" s="539">
        <v>5</v>
      </c>
      <c r="FP15" s="540"/>
      <c r="FQ15" s="532">
        <f t="shared" si="35"/>
        <v>3</v>
      </c>
      <c r="FR15" s="532">
        <f t="shared" si="35"/>
        <v>18</v>
      </c>
      <c r="FS15" s="617">
        <v>4</v>
      </c>
      <c r="FT15" s="615">
        <f>FS7-FR15</f>
        <v>4</v>
      </c>
      <c r="FU15" s="533">
        <f t="shared" si="36"/>
        <v>1</v>
      </c>
      <c r="FV15" s="780">
        <f t="shared" si="37"/>
        <v>-1</v>
      </c>
      <c r="FW15" s="782">
        <f t="shared" si="38"/>
        <v>2</v>
      </c>
      <c r="FX15" s="212"/>
      <c r="FY15" s="217"/>
      <c r="FZ15" s="527">
        <v>5</v>
      </c>
      <c r="GA15" s="535">
        <f t="shared" si="66"/>
        <v>115</v>
      </c>
      <c r="GB15" s="536">
        <v>381</v>
      </c>
      <c r="GC15" s="528">
        <f t="shared" si="67"/>
        <v>3</v>
      </c>
      <c r="GD15" s="537">
        <f t="shared" si="67"/>
        <v>18</v>
      </c>
      <c r="GE15" s="538"/>
      <c r="GF15" s="539">
        <v>5</v>
      </c>
      <c r="GG15" s="540"/>
      <c r="GH15" s="532">
        <f t="shared" si="39"/>
        <v>3</v>
      </c>
      <c r="GI15" s="532">
        <f t="shared" si="39"/>
        <v>18</v>
      </c>
      <c r="GJ15" s="617">
        <v>4</v>
      </c>
      <c r="GK15" s="615">
        <f>GJ7-GI15</f>
        <v>-12</v>
      </c>
      <c r="GL15" s="533">
        <f t="shared" si="40"/>
        <v>0</v>
      </c>
      <c r="GM15" s="780">
        <f t="shared" si="41"/>
        <v>-1</v>
      </c>
      <c r="GN15" s="782">
        <f t="shared" si="42"/>
        <v>1</v>
      </c>
      <c r="GO15" s="212"/>
      <c r="GP15" s="217"/>
      <c r="GQ15" s="527">
        <v>5</v>
      </c>
      <c r="GR15" s="535">
        <f t="shared" si="68"/>
        <v>115</v>
      </c>
      <c r="GS15" s="536">
        <v>381</v>
      </c>
      <c r="GT15" s="528">
        <f t="shared" si="69"/>
        <v>3</v>
      </c>
      <c r="GU15" s="537">
        <f t="shared" si="69"/>
        <v>18</v>
      </c>
      <c r="GV15" s="538"/>
      <c r="GW15" s="539">
        <v>5</v>
      </c>
      <c r="GX15" s="540"/>
      <c r="GY15" s="532">
        <f t="shared" si="43"/>
        <v>3</v>
      </c>
      <c r="GZ15" s="532">
        <f t="shared" si="43"/>
        <v>18</v>
      </c>
      <c r="HA15" s="617">
        <v>3</v>
      </c>
      <c r="HB15" s="615">
        <f>HA7-GZ15</f>
        <v>4</v>
      </c>
      <c r="HC15" s="533">
        <f t="shared" si="44"/>
        <v>1</v>
      </c>
      <c r="HD15" s="780">
        <f t="shared" si="45"/>
        <v>0</v>
      </c>
      <c r="HE15" s="782">
        <f t="shared" si="46"/>
        <v>3</v>
      </c>
      <c r="HF15" s="541">
        <f t="shared" si="70"/>
        <v>1</v>
      </c>
      <c r="HG15" s="541">
        <f t="shared" si="71"/>
        <v>2</v>
      </c>
      <c r="HH15" s="541">
        <f t="shared" si="72"/>
        <v>1</v>
      </c>
      <c r="HI15" s="541">
        <f t="shared" si="73"/>
        <v>3</v>
      </c>
      <c r="HJ15" s="543">
        <f>SUMPRODUCT(LARGE(HF15:HI15,{1,2}))</f>
        <v>5</v>
      </c>
      <c r="HK15" s="146"/>
    </row>
    <row r="16" spans="1:219" s="147" customFormat="1" ht="16" customHeight="1">
      <c r="A16" s="126"/>
      <c r="B16" s="527">
        <v>6</v>
      </c>
      <c r="C16" s="607">
        <v>347</v>
      </c>
      <c r="D16" s="607">
        <v>359</v>
      </c>
      <c r="E16" s="608">
        <v>4</v>
      </c>
      <c r="F16" s="609">
        <v>2</v>
      </c>
      <c r="G16" s="529"/>
      <c r="H16" s="530">
        <v>6</v>
      </c>
      <c r="I16" s="531"/>
      <c r="J16" s="532">
        <f t="shared" si="0"/>
        <v>4</v>
      </c>
      <c r="K16" s="532">
        <f t="shared" si="0"/>
        <v>2</v>
      </c>
      <c r="L16" s="617">
        <v>5</v>
      </c>
      <c r="M16" s="615">
        <f>L7-K16</f>
        <v>15</v>
      </c>
      <c r="N16" s="533">
        <f t="shared" si="1"/>
        <v>1</v>
      </c>
      <c r="O16" s="780">
        <f t="shared" si="2"/>
        <v>-1</v>
      </c>
      <c r="P16" s="782">
        <f t="shared" si="3"/>
        <v>2</v>
      </c>
      <c r="Q16" s="212"/>
      <c r="R16" s="217"/>
      <c r="S16" s="527">
        <v>6</v>
      </c>
      <c r="T16" s="535">
        <f t="shared" si="47"/>
        <v>347</v>
      </c>
      <c r="U16" s="536">
        <v>381</v>
      </c>
      <c r="V16" s="528">
        <f t="shared" si="48"/>
        <v>4</v>
      </c>
      <c r="W16" s="537">
        <f t="shared" si="48"/>
        <v>2</v>
      </c>
      <c r="X16" s="538"/>
      <c r="Y16" s="539">
        <v>6</v>
      </c>
      <c r="Z16" s="540"/>
      <c r="AA16" s="532">
        <f t="shared" si="4"/>
        <v>4</v>
      </c>
      <c r="AB16" s="532">
        <f t="shared" si="4"/>
        <v>2</v>
      </c>
      <c r="AC16" s="617">
        <v>5</v>
      </c>
      <c r="AD16" s="615">
        <f>AC7-AB16</f>
        <v>12</v>
      </c>
      <c r="AE16" s="533">
        <f t="shared" si="5"/>
        <v>1</v>
      </c>
      <c r="AF16" s="780">
        <f t="shared" si="6"/>
        <v>-1</v>
      </c>
      <c r="AG16" s="782">
        <f t="shared" si="7"/>
        <v>2</v>
      </c>
      <c r="AH16" s="212"/>
      <c r="AI16" s="217"/>
      <c r="AJ16" s="527">
        <v>6</v>
      </c>
      <c r="AK16" s="535">
        <f t="shared" si="49"/>
        <v>347</v>
      </c>
      <c r="AL16" s="536">
        <v>381</v>
      </c>
      <c r="AM16" s="528">
        <f t="shared" si="50"/>
        <v>4</v>
      </c>
      <c r="AN16" s="537">
        <f t="shared" si="50"/>
        <v>2</v>
      </c>
      <c r="AO16" s="538"/>
      <c r="AP16" s="539">
        <v>6</v>
      </c>
      <c r="AQ16" s="540"/>
      <c r="AR16" s="532">
        <f t="shared" si="8"/>
        <v>4</v>
      </c>
      <c r="AS16" s="532">
        <f t="shared" si="8"/>
        <v>2</v>
      </c>
      <c r="AT16" s="617">
        <v>7</v>
      </c>
      <c r="AU16" s="615">
        <f>AT7-AS16</f>
        <v>21</v>
      </c>
      <c r="AV16" s="533">
        <f t="shared" si="9"/>
        <v>2</v>
      </c>
      <c r="AW16" s="780">
        <f t="shared" si="10"/>
        <v>-3</v>
      </c>
      <c r="AX16" s="782">
        <f t="shared" si="51"/>
        <v>1</v>
      </c>
      <c r="AY16" s="212"/>
      <c r="AZ16" s="217"/>
      <c r="BA16" s="527">
        <v>6</v>
      </c>
      <c r="BB16" s="535">
        <f t="shared" si="52"/>
        <v>347</v>
      </c>
      <c r="BC16" s="536">
        <v>381</v>
      </c>
      <c r="BD16" s="528">
        <f t="shared" si="53"/>
        <v>4</v>
      </c>
      <c r="BE16" s="537">
        <f t="shared" si="53"/>
        <v>2</v>
      </c>
      <c r="BF16" s="538"/>
      <c r="BG16" s="539">
        <v>6</v>
      </c>
      <c r="BH16" s="540"/>
      <c r="BI16" s="532">
        <f t="shared" si="11"/>
        <v>4</v>
      </c>
      <c r="BJ16" s="532">
        <f t="shared" si="11"/>
        <v>2</v>
      </c>
      <c r="BK16" s="617">
        <v>8</v>
      </c>
      <c r="BL16" s="615">
        <f>BK7-BJ16</f>
        <v>26</v>
      </c>
      <c r="BM16" s="533">
        <f t="shared" si="12"/>
        <v>2</v>
      </c>
      <c r="BN16" s="780">
        <f t="shared" si="13"/>
        <v>-4</v>
      </c>
      <c r="BO16" s="782">
        <f t="shared" si="14"/>
        <v>0</v>
      </c>
      <c r="BP16" s="212"/>
      <c r="BQ16" s="217"/>
      <c r="BR16" s="527">
        <v>6</v>
      </c>
      <c r="BS16" s="535">
        <f t="shared" si="54"/>
        <v>347</v>
      </c>
      <c r="BT16" s="536">
        <v>381</v>
      </c>
      <c r="BU16" s="528">
        <f t="shared" si="55"/>
        <v>4</v>
      </c>
      <c r="BV16" s="537">
        <f t="shared" si="55"/>
        <v>2</v>
      </c>
      <c r="BW16" s="541">
        <f t="shared" si="74"/>
        <v>2</v>
      </c>
      <c r="BX16" s="541">
        <f t="shared" si="75"/>
        <v>2</v>
      </c>
      <c r="BY16" s="541">
        <f t="shared" si="76"/>
        <v>1</v>
      </c>
      <c r="BZ16" s="541">
        <f t="shared" si="77"/>
        <v>0</v>
      </c>
      <c r="CA16" s="543">
        <f>SUMPRODUCT(LARGE(BW16:BZ16,{1,2}))</f>
        <v>4</v>
      </c>
      <c r="CB16" s="340"/>
      <c r="CC16" s="143">
        <v>6</v>
      </c>
      <c r="CD16" s="144"/>
      <c r="CE16" s="134">
        <f t="shared" si="15"/>
        <v>4</v>
      </c>
      <c r="CF16" s="134">
        <f t="shared" si="15"/>
        <v>2</v>
      </c>
      <c r="CG16" s="617">
        <v>5</v>
      </c>
      <c r="CH16" s="452">
        <f>CG7-CF16</f>
        <v>21</v>
      </c>
      <c r="CI16" s="135">
        <f t="shared" si="16"/>
        <v>2</v>
      </c>
      <c r="CJ16" s="784">
        <f t="shared" si="17"/>
        <v>-1</v>
      </c>
      <c r="CK16" s="782">
        <f t="shared" si="18"/>
        <v>3</v>
      </c>
      <c r="CL16" s="137"/>
      <c r="CM16" s="138"/>
      <c r="CN16" s="127">
        <v>6</v>
      </c>
      <c r="CO16" s="139">
        <f t="shared" si="56"/>
        <v>347</v>
      </c>
      <c r="CP16" s="140">
        <v>381</v>
      </c>
      <c r="CQ16" s="129">
        <f t="shared" si="57"/>
        <v>4</v>
      </c>
      <c r="CR16" s="141">
        <f t="shared" si="57"/>
        <v>2</v>
      </c>
      <c r="CS16" s="142"/>
      <c r="CT16" s="143">
        <v>6</v>
      </c>
      <c r="CU16" s="144"/>
      <c r="CV16" s="134">
        <f t="shared" si="19"/>
        <v>4</v>
      </c>
      <c r="CW16" s="134">
        <f t="shared" si="19"/>
        <v>2</v>
      </c>
      <c r="CX16" s="617">
        <v>5</v>
      </c>
      <c r="CY16" s="452">
        <f>CX7-CW16</f>
        <v>20</v>
      </c>
      <c r="CZ16" s="135">
        <f t="shared" si="20"/>
        <v>2</v>
      </c>
      <c r="DA16" s="784">
        <f t="shared" si="21"/>
        <v>-1</v>
      </c>
      <c r="DB16" s="782">
        <f t="shared" si="22"/>
        <v>3</v>
      </c>
      <c r="DC16" s="137"/>
      <c r="DD16" s="138"/>
      <c r="DE16" s="127">
        <v>6</v>
      </c>
      <c r="DF16" s="139">
        <f t="shared" si="58"/>
        <v>347</v>
      </c>
      <c r="DG16" s="140">
        <v>381</v>
      </c>
      <c r="DH16" s="129">
        <f t="shared" si="59"/>
        <v>4</v>
      </c>
      <c r="DI16" s="141">
        <f t="shared" si="59"/>
        <v>2</v>
      </c>
      <c r="DJ16" s="142"/>
      <c r="DK16" s="143">
        <v>6</v>
      </c>
      <c r="DL16" s="144"/>
      <c r="DM16" s="134">
        <f t="shared" si="23"/>
        <v>4</v>
      </c>
      <c r="DN16" s="134">
        <f t="shared" si="23"/>
        <v>2</v>
      </c>
      <c r="DO16" s="617">
        <v>4</v>
      </c>
      <c r="DP16" s="452">
        <f>DO7-DN16</f>
        <v>14</v>
      </c>
      <c r="DQ16" s="135">
        <f t="shared" si="24"/>
        <v>1</v>
      </c>
      <c r="DR16" s="784">
        <f t="shared" si="25"/>
        <v>0</v>
      </c>
      <c r="DS16" s="782">
        <f t="shared" si="26"/>
        <v>3</v>
      </c>
      <c r="DT16" s="137"/>
      <c r="DU16" s="138"/>
      <c r="DV16" s="127">
        <v>6</v>
      </c>
      <c r="DW16" s="139">
        <f t="shared" si="60"/>
        <v>347</v>
      </c>
      <c r="DX16" s="140">
        <v>381</v>
      </c>
      <c r="DY16" s="129">
        <f t="shared" si="61"/>
        <v>4</v>
      </c>
      <c r="DZ16" s="141">
        <f t="shared" si="61"/>
        <v>2</v>
      </c>
      <c r="EA16" s="142"/>
      <c r="EB16" s="143">
        <v>6</v>
      </c>
      <c r="EC16" s="144"/>
      <c r="ED16" s="134">
        <f t="shared" si="27"/>
        <v>4</v>
      </c>
      <c r="EE16" s="134">
        <f t="shared" si="27"/>
        <v>2</v>
      </c>
      <c r="EF16" s="617">
        <v>4</v>
      </c>
      <c r="EG16" s="452">
        <f>EF7-EE16</f>
        <v>14</v>
      </c>
      <c r="EH16" s="135">
        <f t="shared" si="28"/>
        <v>1</v>
      </c>
      <c r="EI16" s="784">
        <f t="shared" si="29"/>
        <v>0</v>
      </c>
      <c r="EJ16" s="782">
        <f t="shared" si="30"/>
        <v>3</v>
      </c>
      <c r="EK16" s="137"/>
      <c r="EL16" s="138"/>
      <c r="EM16" s="127">
        <v>6</v>
      </c>
      <c r="EN16" s="139">
        <f t="shared" si="62"/>
        <v>347</v>
      </c>
      <c r="EO16" s="140">
        <v>381</v>
      </c>
      <c r="EP16" s="129">
        <f t="shared" si="63"/>
        <v>4</v>
      </c>
      <c r="EQ16" s="141">
        <f t="shared" si="63"/>
        <v>2</v>
      </c>
      <c r="ER16" s="359">
        <f t="shared" si="78"/>
        <v>3</v>
      </c>
      <c r="ES16" s="359">
        <f t="shared" si="79"/>
        <v>3</v>
      </c>
      <c r="ET16" s="359">
        <f t="shared" si="80"/>
        <v>3</v>
      </c>
      <c r="EU16" s="359">
        <f t="shared" si="81"/>
        <v>3</v>
      </c>
      <c r="EV16" s="543">
        <f>SUMPRODUCT(LARGE(ER16:EU16,{1,2}))</f>
        <v>6</v>
      </c>
      <c r="EW16" s="538"/>
      <c r="EX16" s="539">
        <v>6</v>
      </c>
      <c r="EY16" s="540"/>
      <c r="EZ16" s="532">
        <f t="shared" si="31"/>
        <v>4</v>
      </c>
      <c r="FA16" s="532">
        <f t="shared" si="31"/>
        <v>2</v>
      </c>
      <c r="FB16" s="617">
        <v>5</v>
      </c>
      <c r="FC16" s="615">
        <f>FB7-FA16</f>
        <v>11</v>
      </c>
      <c r="FD16" s="533">
        <f t="shared" si="32"/>
        <v>1</v>
      </c>
      <c r="FE16" s="780">
        <f t="shared" si="33"/>
        <v>-1</v>
      </c>
      <c r="FF16" s="782">
        <f t="shared" si="34"/>
        <v>2</v>
      </c>
      <c r="FG16" s="212"/>
      <c r="FH16" s="217"/>
      <c r="FI16" s="527">
        <v>6</v>
      </c>
      <c r="FJ16" s="535">
        <f t="shared" si="64"/>
        <v>347</v>
      </c>
      <c r="FK16" s="536">
        <v>381</v>
      </c>
      <c r="FL16" s="528">
        <f t="shared" si="65"/>
        <v>4</v>
      </c>
      <c r="FM16" s="537">
        <f t="shared" si="65"/>
        <v>2</v>
      </c>
      <c r="FN16" s="538"/>
      <c r="FO16" s="539">
        <v>6</v>
      </c>
      <c r="FP16" s="540"/>
      <c r="FQ16" s="532">
        <f t="shared" si="35"/>
        <v>4</v>
      </c>
      <c r="FR16" s="532">
        <f t="shared" si="35"/>
        <v>2</v>
      </c>
      <c r="FS16" s="617">
        <v>5</v>
      </c>
      <c r="FT16" s="615">
        <f>FS7-FR16</f>
        <v>20</v>
      </c>
      <c r="FU16" s="533">
        <f t="shared" si="36"/>
        <v>2</v>
      </c>
      <c r="FV16" s="780">
        <f t="shared" si="37"/>
        <v>-1</v>
      </c>
      <c r="FW16" s="782">
        <f t="shared" si="38"/>
        <v>3</v>
      </c>
      <c r="FX16" s="212"/>
      <c r="FY16" s="217"/>
      <c r="FZ16" s="527">
        <v>6</v>
      </c>
      <c r="GA16" s="535">
        <f t="shared" si="66"/>
        <v>347</v>
      </c>
      <c r="GB16" s="536">
        <v>381</v>
      </c>
      <c r="GC16" s="528">
        <f t="shared" si="67"/>
        <v>4</v>
      </c>
      <c r="GD16" s="537">
        <f t="shared" si="67"/>
        <v>2</v>
      </c>
      <c r="GE16" s="538"/>
      <c r="GF16" s="539">
        <v>6</v>
      </c>
      <c r="GG16" s="540"/>
      <c r="GH16" s="532">
        <f t="shared" si="39"/>
        <v>4</v>
      </c>
      <c r="GI16" s="532">
        <f t="shared" si="39"/>
        <v>2</v>
      </c>
      <c r="GJ16" s="617">
        <v>3</v>
      </c>
      <c r="GK16" s="615">
        <f>GJ7-GI16</f>
        <v>4</v>
      </c>
      <c r="GL16" s="533">
        <f t="shared" si="40"/>
        <v>1</v>
      </c>
      <c r="GM16" s="780">
        <f t="shared" si="41"/>
        <v>1</v>
      </c>
      <c r="GN16" s="782">
        <f t="shared" si="42"/>
        <v>4</v>
      </c>
      <c r="GO16" s="212"/>
      <c r="GP16" s="217"/>
      <c r="GQ16" s="527">
        <v>6</v>
      </c>
      <c r="GR16" s="535">
        <f t="shared" si="68"/>
        <v>347</v>
      </c>
      <c r="GS16" s="536">
        <v>381</v>
      </c>
      <c r="GT16" s="528">
        <f t="shared" si="69"/>
        <v>4</v>
      </c>
      <c r="GU16" s="537">
        <f t="shared" si="69"/>
        <v>2</v>
      </c>
      <c r="GV16" s="538"/>
      <c r="GW16" s="539">
        <v>6</v>
      </c>
      <c r="GX16" s="540"/>
      <c r="GY16" s="532">
        <f t="shared" si="43"/>
        <v>4</v>
      </c>
      <c r="GZ16" s="532">
        <f t="shared" si="43"/>
        <v>2</v>
      </c>
      <c r="HA16" s="617">
        <v>4</v>
      </c>
      <c r="HB16" s="615">
        <f>HA7-GZ16</f>
        <v>20</v>
      </c>
      <c r="HC16" s="533">
        <f t="shared" si="44"/>
        <v>2</v>
      </c>
      <c r="HD16" s="780">
        <f t="shared" si="45"/>
        <v>0</v>
      </c>
      <c r="HE16" s="782">
        <f t="shared" si="46"/>
        <v>4</v>
      </c>
      <c r="HF16" s="541">
        <f t="shared" si="70"/>
        <v>2</v>
      </c>
      <c r="HG16" s="541">
        <f t="shared" si="71"/>
        <v>3</v>
      </c>
      <c r="HH16" s="541">
        <f t="shared" si="72"/>
        <v>4</v>
      </c>
      <c r="HI16" s="541">
        <f t="shared" si="73"/>
        <v>4</v>
      </c>
      <c r="HJ16" s="543">
        <f>SUMPRODUCT(LARGE(HF16:HI16,{1,2}))</f>
        <v>8</v>
      </c>
      <c r="HK16" s="146"/>
    </row>
    <row r="17" spans="1:219" s="147" customFormat="1" ht="16" customHeight="1">
      <c r="A17" s="126"/>
      <c r="B17" s="527">
        <v>7</v>
      </c>
      <c r="C17" s="607">
        <v>142</v>
      </c>
      <c r="D17" s="607">
        <v>383</v>
      </c>
      <c r="E17" s="608">
        <v>3</v>
      </c>
      <c r="F17" s="609">
        <v>4</v>
      </c>
      <c r="G17" s="529"/>
      <c r="H17" s="530">
        <v>7</v>
      </c>
      <c r="I17" s="531"/>
      <c r="J17" s="532">
        <f t="shared" si="0"/>
        <v>3</v>
      </c>
      <c r="K17" s="532">
        <f t="shared" si="0"/>
        <v>4</v>
      </c>
      <c r="L17" s="617">
        <v>3</v>
      </c>
      <c r="M17" s="615">
        <f>L7-K17</f>
        <v>13</v>
      </c>
      <c r="N17" s="533">
        <f t="shared" si="1"/>
        <v>1</v>
      </c>
      <c r="O17" s="780">
        <f t="shared" si="2"/>
        <v>0</v>
      </c>
      <c r="P17" s="782">
        <f t="shared" si="3"/>
        <v>3</v>
      </c>
      <c r="Q17" s="212"/>
      <c r="R17" s="217"/>
      <c r="S17" s="527">
        <v>7</v>
      </c>
      <c r="T17" s="535">
        <f t="shared" si="47"/>
        <v>142</v>
      </c>
      <c r="U17" s="536">
        <v>381</v>
      </c>
      <c r="V17" s="528">
        <f t="shared" si="48"/>
        <v>3</v>
      </c>
      <c r="W17" s="537">
        <f t="shared" si="48"/>
        <v>4</v>
      </c>
      <c r="X17" s="538"/>
      <c r="Y17" s="539">
        <v>7</v>
      </c>
      <c r="Z17" s="540"/>
      <c r="AA17" s="532">
        <f t="shared" si="4"/>
        <v>3</v>
      </c>
      <c r="AB17" s="532">
        <f t="shared" si="4"/>
        <v>4</v>
      </c>
      <c r="AC17" s="617">
        <v>4</v>
      </c>
      <c r="AD17" s="615">
        <f>AC7-AB17</f>
        <v>10</v>
      </c>
      <c r="AE17" s="533">
        <f t="shared" si="5"/>
        <v>1</v>
      </c>
      <c r="AF17" s="780">
        <f t="shared" si="6"/>
        <v>-1</v>
      </c>
      <c r="AG17" s="782">
        <f t="shared" si="7"/>
        <v>2</v>
      </c>
      <c r="AH17" s="212"/>
      <c r="AI17" s="217"/>
      <c r="AJ17" s="527">
        <v>7</v>
      </c>
      <c r="AK17" s="535">
        <f t="shared" si="49"/>
        <v>142</v>
      </c>
      <c r="AL17" s="536">
        <v>381</v>
      </c>
      <c r="AM17" s="528">
        <f t="shared" si="50"/>
        <v>3</v>
      </c>
      <c r="AN17" s="537">
        <f t="shared" si="50"/>
        <v>4</v>
      </c>
      <c r="AO17" s="538"/>
      <c r="AP17" s="539">
        <v>7</v>
      </c>
      <c r="AQ17" s="540"/>
      <c r="AR17" s="532">
        <f t="shared" si="8"/>
        <v>3</v>
      </c>
      <c r="AS17" s="532">
        <f t="shared" si="8"/>
        <v>4</v>
      </c>
      <c r="AT17" s="617">
        <v>5</v>
      </c>
      <c r="AU17" s="615">
        <f>AT7-AS17</f>
        <v>19</v>
      </c>
      <c r="AV17" s="533">
        <f t="shared" si="9"/>
        <v>2</v>
      </c>
      <c r="AW17" s="780">
        <f t="shared" si="10"/>
        <v>-2</v>
      </c>
      <c r="AX17" s="782">
        <f t="shared" si="51"/>
        <v>2</v>
      </c>
      <c r="AY17" s="212"/>
      <c r="AZ17" s="217"/>
      <c r="BA17" s="527">
        <v>7</v>
      </c>
      <c r="BB17" s="535">
        <f t="shared" si="52"/>
        <v>142</v>
      </c>
      <c r="BC17" s="536">
        <v>381</v>
      </c>
      <c r="BD17" s="528">
        <f t="shared" si="53"/>
        <v>3</v>
      </c>
      <c r="BE17" s="537">
        <f t="shared" si="53"/>
        <v>4</v>
      </c>
      <c r="BF17" s="538"/>
      <c r="BG17" s="539">
        <v>7</v>
      </c>
      <c r="BH17" s="540"/>
      <c r="BI17" s="532">
        <f t="shared" si="11"/>
        <v>3</v>
      </c>
      <c r="BJ17" s="532">
        <f t="shared" si="11"/>
        <v>4</v>
      </c>
      <c r="BK17" s="617">
        <v>4</v>
      </c>
      <c r="BL17" s="615">
        <f>BK7-BJ17</f>
        <v>24</v>
      </c>
      <c r="BM17" s="533">
        <f t="shared" si="12"/>
        <v>2</v>
      </c>
      <c r="BN17" s="780">
        <f t="shared" si="13"/>
        <v>-1</v>
      </c>
      <c r="BO17" s="782">
        <f t="shared" si="14"/>
        <v>3</v>
      </c>
      <c r="BP17" s="212"/>
      <c r="BQ17" s="217"/>
      <c r="BR17" s="527">
        <v>7</v>
      </c>
      <c r="BS17" s="535">
        <f t="shared" si="54"/>
        <v>142</v>
      </c>
      <c r="BT17" s="536">
        <v>381</v>
      </c>
      <c r="BU17" s="528">
        <f t="shared" si="55"/>
        <v>3</v>
      </c>
      <c r="BV17" s="537">
        <f t="shared" si="55"/>
        <v>4</v>
      </c>
      <c r="BW17" s="541">
        <f t="shared" si="74"/>
        <v>3</v>
      </c>
      <c r="BX17" s="541">
        <f t="shared" si="75"/>
        <v>2</v>
      </c>
      <c r="BY17" s="541">
        <f t="shared" si="76"/>
        <v>2</v>
      </c>
      <c r="BZ17" s="541">
        <f t="shared" si="77"/>
        <v>3</v>
      </c>
      <c r="CA17" s="544">
        <f>SUMPRODUCT(LARGE(BW17:BZ17,{1,2,3}))</f>
        <v>8</v>
      </c>
      <c r="CB17" s="340"/>
      <c r="CC17" s="143">
        <v>7</v>
      </c>
      <c r="CD17" s="144"/>
      <c r="CE17" s="134">
        <f t="shared" si="15"/>
        <v>3</v>
      </c>
      <c r="CF17" s="134">
        <f t="shared" si="15"/>
        <v>4</v>
      </c>
      <c r="CG17" s="617">
        <v>4</v>
      </c>
      <c r="CH17" s="452">
        <f>CG7-CF17</f>
        <v>19</v>
      </c>
      <c r="CI17" s="135">
        <f t="shared" si="16"/>
        <v>2</v>
      </c>
      <c r="CJ17" s="784">
        <f t="shared" si="17"/>
        <v>-1</v>
      </c>
      <c r="CK17" s="782">
        <f t="shared" si="18"/>
        <v>3</v>
      </c>
      <c r="CL17" s="137"/>
      <c r="CM17" s="138"/>
      <c r="CN17" s="127">
        <v>7</v>
      </c>
      <c r="CO17" s="139">
        <f t="shared" si="56"/>
        <v>142</v>
      </c>
      <c r="CP17" s="140">
        <v>381</v>
      </c>
      <c r="CQ17" s="129">
        <f t="shared" si="57"/>
        <v>3</v>
      </c>
      <c r="CR17" s="141">
        <f t="shared" si="57"/>
        <v>4</v>
      </c>
      <c r="CS17" s="142"/>
      <c r="CT17" s="143">
        <v>7</v>
      </c>
      <c r="CU17" s="144"/>
      <c r="CV17" s="134">
        <f t="shared" si="19"/>
        <v>3</v>
      </c>
      <c r="CW17" s="134">
        <f t="shared" si="19"/>
        <v>4</v>
      </c>
      <c r="CX17" s="617">
        <v>3</v>
      </c>
      <c r="CY17" s="452">
        <f>CX7-CW17</f>
        <v>18</v>
      </c>
      <c r="CZ17" s="135">
        <f t="shared" si="20"/>
        <v>2</v>
      </c>
      <c r="DA17" s="784">
        <f t="shared" si="21"/>
        <v>0</v>
      </c>
      <c r="DB17" s="782">
        <f t="shared" si="22"/>
        <v>4</v>
      </c>
      <c r="DC17" s="137"/>
      <c r="DD17" s="138"/>
      <c r="DE17" s="127">
        <v>7</v>
      </c>
      <c r="DF17" s="139">
        <f t="shared" si="58"/>
        <v>142</v>
      </c>
      <c r="DG17" s="140">
        <v>381</v>
      </c>
      <c r="DH17" s="129">
        <f t="shared" si="59"/>
        <v>3</v>
      </c>
      <c r="DI17" s="141">
        <f t="shared" si="59"/>
        <v>4</v>
      </c>
      <c r="DJ17" s="142"/>
      <c r="DK17" s="143">
        <v>7</v>
      </c>
      <c r="DL17" s="144"/>
      <c r="DM17" s="134">
        <f t="shared" si="23"/>
        <v>3</v>
      </c>
      <c r="DN17" s="134">
        <f t="shared" si="23"/>
        <v>4</v>
      </c>
      <c r="DO17" s="617">
        <v>5</v>
      </c>
      <c r="DP17" s="452">
        <f>DO7-DN17</f>
        <v>12</v>
      </c>
      <c r="DQ17" s="135">
        <f t="shared" si="24"/>
        <v>1</v>
      </c>
      <c r="DR17" s="784">
        <f t="shared" si="25"/>
        <v>-2</v>
      </c>
      <c r="DS17" s="782">
        <f t="shared" si="26"/>
        <v>1</v>
      </c>
      <c r="DT17" s="137"/>
      <c r="DU17" s="138"/>
      <c r="DV17" s="127">
        <v>7</v>
      </c>
      <c r="DW17" s="139">
        <f t="shared" si="60"/>
        <v>142</v>
      </c>
      <c r="DX17" s="140">
        <v>381</v>
      </c>
      <c r="DY17" s="129">
        <f t="shared" si="61"/>
        <v>3</v>
      </c>
      <c r="DZ17" s="141">
        <f t="shared" si="61"/>
        <v>4</v>
      </c>
      <c r="EA17" s="142"/>
      <c r="EB17" s="143">
        <v>7</v>
      </c>
      <c r="EC17" s="144"/>
      <c r="ED17" s="134">
        <f t="shared" si="27"/>
        <v>3</v>
      </c>
      <c r="EE17" s="134">
        <f t="shared" si="27"/>
        <v>4</v>
      </c>
      <c r="EF17" s="617">
        <v>4</v>
      </c>
      <c r="EG17" s="452">
        <f>EF7-EE17</f>
        <v>12</v>
      </c>
      <c r="EH17" s="135">
        <f t="shared" si="28"/>
        <v>1</v>
      </c>
      <c r="EI17" s="784">
        <f t="shared" si="29"/>
        <v>-1</v>
      </c>
      <c r="EJ17" s="782">
        <f t="shared" si="30"/>
        <v>2</v>
      </c>
      <c r="EK17" s="137"/>
      <c r="EL17" s="138"/>
      <c r="EM17" s="127">
        <v>7</v>
      </c>
      <c r="EN17" s="139">
        <f t="shared" si="62"/>
        <v>142</v>
      </c>
      <c r="EO17" s="140">
        <v>381</v>
      </c>
      <c r="EP17" s="129">
        <f t="shared" si="63"/>
        <v>3</v>
      </c>
      <c r="EQ17" s="141">
        <f t="shared" si="63"/>
        <v>4</v>
      </c>
      <c r="ER17" s="359">
        <f t="shared" si="78"/>
        <v>3</v>
      </c>
      <c r="ES17" s="359">
        <f t="shared" si="79"/>
        <v>4</v>
      </c>
      <c r="ET17" s="359">
        <f t="shared" si="80"/>
        <v>1</v>
      </c>
      <c r="EU17" s="359">
        <f t="shared" si="81"/>
        <v>2</v>
      </c>
      <c r="EV17" s="544">
        <f>SUMPRODUCT(LARGE(ER17:EU17,{1,2,3}))</f>
        <v>9</v>
      </c>
      <c r="EW17" s="538"/>
      <c r="EX17" s="539">
        <v>7</v>
      </c>
      <c r="EY17" s="540"/>
      <c r="EZ17" s="532">
        <f t="shared" si="31"/>
        <v>3</v>
      </c>
      <c r="FA17" s="532">
        <f t="shared" si="31"/>
        <v>4</v>
      </c>
      <c r="FB17" s="617">
        <v>4</v>
      </c>
      <c r="FC17" s="615">
        <f>FB7-FA17</f>
        <v>9</v>
      </c>
      <c r="FD17" s="533">
        <f t="shared" si="32"/>
        <v>1</v>
      </c>
      <c r="FE17" s="780">
        <f t="shared" si="33"/>
        <v>-1</v>
      </c>
      <c r="FF17" s="782">
        <f t="shared" si="34"/>
        <v>2</v>
      </c>
      <c r="FG17" s="212"/>
      <c r="FH17" s="217"/>
      <c r="FI17" s="527">
        <v>7</v>
      </c>
      <c r="FJ17" s="535">
        <f t="shared" si="64"/>
        <v>142</v>
      </c>
      <c r="FK17" s="536">
        <v>381</v>
      </c>
      <c r="FL17" s="528">
        <f t="shared" si="65"/>
        <v>3</v>
      </c>
      <c r="FM17" s="537">
        <f t="shared" si="65"/>
        <v>4</v>
      </c>
      <c r="FN17" s="538"/>
      <c r="FO17" s="539">
        <v>7</v>
      </c>
      <c r="FP17" s="540"/>
      <c r="FQ17" s="532">
        <f t="shared" si="35"/>
        <v>3</v>
      </c>
      <c r="FR17" s="532">
        <f t="shared" si="35"/>
        <v>4</v>
      </c>
      <c r="FS17" s="617">
        <v>3</v>
      </c>
      <c r="FT17" s="615">
        <f>FS7-FR17</f>
        <v>18</v>
      </c>
      <c r="FU17" s="533">
        <f t="shared" si="36"/>
        <v>2</v>
      </c>
      <c r="FV17" s="780">
        <f t="shared" si="37"/>
        <v>0</v>
      </c>
      <c r="FW17" s="782">
        <f t="shared" si="38"/>
        <v>4</v>
      </c>
      <c r="FX17" s="212"/>
      <c r="FY17" s="217"/>
      <c r="FZ17" s="527">
        <v>7</v>
      </c>
      <c r="GA17" s="535">
        <f t="shared" si="66"/>
        <v>142</v>
      </c>
      <c r="GB17" s="536">
        <v>381</v>
      </c>
      <c r="GC17" s="528">
        <f t="shared" si="67"/>
        <v>3</v>
      </c>
      <c r="GD17" s="537">
        <f t="shared" si="67"/>
        <v>4</v>
      </c>
      <c r="GE17" s="538"/>
      <c r="GF17" s="539">
        <v>7</v>
      </c>
      <c r="GG17" s="540"/>
      <c r="GH17" s="532">
        <f t="shared" si="39"/>
        <v>3</v>
      </c>
      <c r="GI17" s="532">
        <f t="shared" si="39"/>
        <v>4</v>
      </c>
      <c r="GJ17" s="617">
        <v>4</v>
      </c>
      <c r="GK17" s="615">
        <f>GJ7-GI17</f>
        <v>2</v>
      </c>
      <c r="GL17" s="533">
        <f t="shared" si="40"/>
        <v>1</v>
      </c>
      <c r="GM17" s="780">
        <f t="shared" si="41"/>
        <v>-1</v>
      </c>
      <c r="GN17" s="782">
        <f t="shared" si="42"/>
        <v>2</v>
      </c>
      <c r="GO17" s="212"/>
      <c r="GP17" s="217"/>
      <c r="GQ17" s="527">
        <v>7</v>
      </c>
      <c r="GR17" s="535">
        <f t="shared" si="68"/>
        <v>142</v>
      </c>
      <c r="GS17" s="536">
        <v>381</v>
      </c>
      <c r="GT17" s="528">
        <f t="shared" si="69"/>
        <v>3</v>
      </c>
      <c r="GU17" s="537">
        <f t="shared" si="69"/>
        <v>4</v>
      </c>
      <c r="GV17" s="538"/>
      <c r="GW17" s="539">
        <v>7</v>
      </c>
      <c r="GX17" s="540"/>
      <c r="GY17" s="532">
        <f t="shared" si="43"/>
        <v>3</v>
      </c>
      <c r="GZ17" s="532">
        <f t="shared" si="43"/>
        <v>4</v>
      </c>
      <c r="HA17" s="617">
        <v>6</v>
      </c>
      <c r="HB17" s="615">
        <f>HA7-GZ17</f>
        <v>18</v>
      </c>
      <c r="HC17" s="533">
        <f t="shared" si="44"/>
        <v>2</v>
      </c>
      <c r="HD17" s="780">
        <f t="shared" si="45"/>
        <v>-3</v>
      </c>
      <c r="HE17" s="782">
        <f t="shared" si="46"/>
        <v>1</v>
      </c>
      <c r="HF17" s="541">
        <f t="shared" si="70"/>
        <v>2</v>
      </c>
      <c r="HG17" s="541">
        <f t="shared" si="71"/>
        <v>4</v>
      </c>
      <c r="HH17" s="541">
        <f t="shared" si="72"/>
        <v>2</v>
      </c>
      <c r="HI17" s="541">
        <f t="shared" si="73"/>
        <v>1</v>
      </c>
      <c r="HJ17" s="544">
        <f>SUMPRODUCT(LARGE(HF17:HI17,{1,2,3}))</f>
        <v>8</v>
      </c>
      <c r="HK17" s="146"/>
    </row>
    <row r="18" spans="1:219" s="147" customFormat="1" ht="16" customHeight="1">
      <c r="A18" s="126"/>
      <c r="B18" s="527">
        <v>8</v>
      </c>
      <c r="C18" s="607">
        <v>293</v>
      </c>
      <c r="D18" s="607">
        <v>178</v>
      </c>
      <c r="E18" s="608">
        <v>4</v>
      </c>
      <c r="F18" s="609">
        <v>16</v>
      </c>
      <c r="G18" s="529"/>
      <c r="H18" s="530">
        <v>8</v>
      </c>
      <c r="I18" s="531"/>
      <c r="J18" s="532">
        <f t="shared" si="0"/>
        <v>4</v>
      </c>
      <c r="K18" s="532">
        <f t="shared" si="0"/>
        <v>16</v>
      </c>
      <c r="L18" s="617">
        <v>5</v>
      </c>
      <c r="M18" s="615">
        <f>L7-K18</f>
        <v>1</v>
      </c>
      <c r="N18" s="533">
        <f t="shared" si="1"/>
        <v>1</v>
      </c>
      <c r="O18" s="780">
        <f t="shared" si="2"/>
        <v>-1</v>
      </c>
      <c r="P18" s="782">
        <f t="shared" si="3"/>
        <v>2</v>
      </c>
      <c r="Q18" s="212"/>
      <c r="R18" s="217"/>
      <c r="S18" s="527">
        <v>8</v>
      </c>
      <c r="T18" s="535">
        <f t="shared" si="47"/>
        <v>293</v>
      </c>
      <c r="U18" s="536">
        <v>381</v>
      </c>
      <c r="V18" s="528">
        <f t="shared" si="48"/>
        <v>4</v>
      </c>
      <c r="W18" s="537">
        <f t="shared" si="48"/>
        <v>16</v>
      </c>
      <c r="X18" s="538"/>
      <c r="Y18" s="539">
        <v>8</v>
      </c>
      <c r="Z18" s="540"/>
      <c r="AA18" s="532">
        <f t="shared" si="4"/>
        <v>4</v>
      </c>
      <c r="AB18" s="532">
        <f t="shared" si="4"/>
        <v>16</v>
      </c>
      <c r="AC18" s="617">
        <v>5</v>
      </c>
      <c r="AD18" s="615">
        <f>AC7-AB18</f>
        <v>-2</v>
      </c>
      <c r="AE18" s="533">
        <f t="shared" si="5"/>
        <v>0</v>
      </c>
      <c r="AF18" s="780">
        <f t="shared" si="6"/>
        <v>-1</v>
      </c>
      <c r="AG18" s="782">
        <f t="shared" si="7"/>
        <v>1</v>
      </c>
      <c r="AH18" s="212"/>
      <c r="AI18" s="217"/>
      <c r="AJ18" s="527">
        <v>8</v>
      </c>
      <c r="AK18" s="535">
        <f t="shared" si="49"/>
        <v>293</v>
      </c>
      <c r="AL18" s="536">
        <v>381</v>
      </c>
      <c r="AM18" s="528">
        <f t="shared" si="50"/>
        <v>4</v>
      </c>
      <c r="AN18" s="537">
        <f t="shared" si="50"/>
        <v>16</v>
      </c>
      <c r="AO18" s="538"/>
      <c r="AP18" s="539">
        <v>8</v>
      </c>
      <c r="AQ18" s="540"/>
      <c r="AR18" s="532">
        <f t="shared" si="8"/>
        <v>4</v>
      </c>
      <c r="AS18" s="532">
        <f t="shared" si="8"/>
        <v>16</v>
      </c>
      <c r="AT18" s="617">
        <v>5</v>
      </c>
      <c r="AU18" s="615">
        <f>AT7-AS18</f>
        <v>7</v>
      </c>
      <c r="AV18" s="533">
        <f t="shared" si="9"/>
        <v>1</v>
      </c>
      <c r="AW18" s="780">
        <f t="shared" si="10"/>
        <v>-1</v>
      </c>
      <c r="AX18" s="782">
        <f t="shared" si="51"/>
        <v>2</v>
      </c>
      <c r="AY18" s="212"/>
      <c r="AZ18" s="217"/>
      <c r="BA18" s="527">
        <v>8</v>
      </c>
      <c r="BB18" s="535">
        <f t="shared" si="52"/>
        <v>293</v>
      </c>
      <c r="BC18" s="536">
        <v>381</v>
      </c>
      <c r="BD18" s="528">
        <f t="shared" si="53"/>
        <v>4</v>
      </c>
      <c r="BE18" s="537">
        <f t="shared" si="53"/>
        <v>16</v>
      </c>
      <c r="BF18" s="538"/>
      <c r="BG18" s="539">
        <v>8</v>
      </c>
      <c r="BH18" s="540"/>
      <c r="BI18" s="532">
        <f t="shared" si="11"/>
        <v>4</v>
      </c>
      <c r="BJ18" s="532">
        <f t="shared" si="11"/>
        <v>16</v>
      </c>
      <c r="BK18" s="617">
        <v>5</v>
      </c>
      <c r="BL18" s="615">
        <f>BK7-BJ18</f>
        <v>12</v>
      </c>
      <c r="BM18" s="533">
        <f t="shared" si="12"/>
        <v>1</v>
      </c>
      <c r="BN18" s="780">
        <f t="shared" si="13"/>
        <v>-1</v>
      </c>
      <c r="BO18" s="782">
        <f t="shared" si="14"/>
        <v>2</v>
      </c>
      <c r="BP18" s="212"/>
      <c r="BQ18" s="217"/>
      <c r="BR18" s="527">
        <v>8</v>
      </c>
      <c r="BS18" s="535">
        <f t="shared" si="54"/>
        <v>293</v>
      </c>
      <c r="BT18" s="536">
        <v>381</v>
      </c>
      <c r="BU18" s="528">
        <f t="shared" si="55"/>
        <v>4</v>
      </c>
      <c r="BV18" s="537">
        <f t="shared" si="55"/>
        <v>16</v>
      </c>
      <c r="BW18" s="541">
        <f t="shared" si="74"/>
        <v>2</v>
      </c>
      <c r="BX18" s="541">
        <f t="shared" si="75"/>
        <v>1</v>
      </c>
      <c r="BY18" s="541">
        <f t="shared" si="76"/>
        <v>2</v>
      </c>
      <c r="BZ18" s="541">
        <f t="shared" si="77"/>
        <v>2</v>
      </c>
      <c r="CA18" s="544">
        <f>SUMPRODUCT(LARGE(BW18:BZ18,{1,2,3}))</f>
        <v>6</v>
      </c>
      <c r="CB18" s="340"/>
      <c r="CC18" s="143">
        <v>8</v>
      </c>
      <c r="CD18" s="144"/>
      <c r="CE18" s="134">
        <f t="shared" si="15"/>
        <v>4</v>
      </c>
      <c r="CF18" s="134">
        <f t="shared" si="15"/>
        <v>16</v>
      </c>
      <c r="CG18" s="617">
        <v>4</v>
      </c>
      <c r="CH18" s="452">
        <f>CG7-CF18</f>
        <v>7</v>
      </c>
      <c r="CI18" s="135">
        <f t="shared" si="16"/>
        <v>1</v>
      </c>
      <c r="CJ18" s="784">
        <f t="shared" si="17"/>
        <v>0</v>
      </c>
      <c r="CK18" s="782">
        <f t="shared" si="18"/>
        <v>3</v>
      </c>
      <c r="CL18" s="137"/>
      <c r="CM18" s="138"/>
      <c r="CN18" s="127">
        <v>8</v>
      </c>
      <c r="CO18" s="139">
        <f t="shared" si="56"/>
        <v>293</v>
      </c>
      <c r="CP18" s="140">
        <v>381</v>
      </c>
      <c r="CQ18" s="129">
        <f t="shared" si="57"/>
        <v>4</v>
      </c>
      <c r="CR18" s="141">
        <f t="shared" si="57"/>
        <v>16</v>
      </c>
      <c r="CS18" s="142"/>
      <c r="CT18" s="143">
        <v>8</v>
      </c>
      <c r="CU18" s="144"/>
      <c r="CV18" s="134">
        <f t="shared" si="19"/>
        <v>4</v>
      </c>
      <c r="CW18" s="134">
        <f t="shared" si="19"/>
        <v>16</v>
      </c>
      <c r="CX18" s="617">
        <v>5</v>
      </c>
      <c r="CY18" s="452">
        <f>CX7-CW18</f>
        <v>6</v>
      </c>
      <c r="CZ18" s="135">
        <f t="shared" si="20"/>
        <v>1</v>
      </c>
      <c r="DA18" s="784">
        <f t="shared" si="21"/>
        <v>-1</v>
      </c>
      <c r="DB18" s="782">
        <f t="shared" si="22"/>
        <v>2</v>
      </c>
      <c r="DC18" s="137"/>
      <c r="DD18" s="138"/>
      <c r="DE18" s="127">
        <v>8</v>
      </c>
      <c r="DF18" s="139">
        <f t="shared" si="58"/>
        <v>293</v>
      </c>
      <c r="DG18" s="140">
        <v>381</v>
      </c>
      <c r="DH18" s="129">
        <f t="shared" si="59"/>
        <v>4</v>
      </c>
      <c r="DI18" s="141">
        <f t="shared" si="59"/>
        <v>16</v>
      </c>
      <c r="DJ18" s="142"/>
      <c r="DK18" s="143">
        <v>8</v>
      </c>
      <c r="DL18" s="144"/>
      <c r="DM18" s="134">
        <f t="shared" si="23"/>
        <v>4</v>
      </c>
      <c r="DN18" s="134">
        <f t="shared" si="23"/>
        <v>16</v>
      </c>
      <c r="DO18" s="617">
        <v>4</v>
      </c>
      <c r="DP18" s="452">
        <f>DO7-DN18</f>
        <v>0</v>
      </c>
      <c r="DQ18" s="135">
        <f t="shared" si="24"/>
        <v>1</v>
      </c>
      <c r="DR18" s="784">
        <f t="shared" si="25"/>
        <v>0</v>
      </c>
      <c r="DS18" s="782">
        <f t="shared" si="26"/>
        <v>3</v>
      </c>
      <c r="DT18" s="137"/>
      <c r="DU18" s="138"/>
      <c r="DV18" s="127">
        <v>8</v>
      </c>
      <c r="DW18" s="139">
        <f t="shared" si="60"/>
        <v>293</v>
      </c>
      <c r="DX18" s="140">
        <v>381</v>
      </c>
      <c r="DY18" s="129">
        <f t="shared" si="61"/>
        <v>4</v>
      </c>
      <c r="DZ18" s="141">
        <f t="shared" si="61"/>
        <v>16</v>
      </c>
      <c r="EA18" s="142"/>
      <c r="EB18" s="143">
        <v>8</v>
      </c>
      <c r="EC18" s="144"/>
      <c r="ED18" s="134">
        <f t="shared" si="27"/>
        <v>4</v>
      </c>
      <c r="EE18" s="134">
        <f t="shared" si="27"/>
        <v>16</v>
      </c>
      <c r="EF18" s="617">
        <v>6</v>
      </c>
      <c r="EG18" s="452">
        <f>EF7-EE18</f>
        <v>0</v>
      </c>
      <c r="EH18" s="135">
        <f t="shared" si="28"/>
        <v>1</v>
      </c>
      <c r="EI18" s="784">
        <f t="shared" si="29"/>
        <v>-2</v>
      </c>
      <c r="EJ18" s="782">
        <f t="shared" si="30"/>
        <v>1</v>
      </c>
      <c r="EK18" s="137"/>
      <c r="EL18" s="138"/>
      <c r="EM18" s="127">
        <v>8</v>
      </c>
      <c r="EN18" s="139">
        <f t="shared" si="62"/>
        <v>293</v>
      </c>
      <c r="EO18" s="140">
        <v>381</v>
      </c>
      <c r="EP18" s="129">
        <f t="shared" si="63"/>
        <v>4</v>
      </c>
      <c r="EQ18" s="141">
        <f t="shared" si="63"/>
        <v>16</v>
      </c>
      <c r="ER18" s="359">
        <f t="shared" si="78"/>
        <v>3</v>
      </c>
      <c r="ES18" s="359">
        <f t="shared" si="79"/>
        <v>2</v>
      </c>
      <c r="ET18" s="359">
        <f t="shared" si="80"/>
        <v>3</v>
      </c>
      <c r="EU18" s="359">
        <f t="shared" si="81"/>
        <v>1</v>
      </c>
      <c r="EV18" s="544">
        <f>SUMPRODUCT(LARGE(ER18:EU18,{1,2,3}))</f>
        <v>8</v>
      </c>
      <c r="EW18" s="538"/>
      <c r="EX18" s="539">
        <v>8</v>
      </c>
      <c r="EY18" s="540"/>
      <c r="EZ18" s="532">
        <f t="shared" si="31"/>
        <v>4</v>
      </c>
      <c r="FA18" s="532">
        <f t="shared" si="31"/>
        <v>16</v>
      </c>
      <c r="FB18" s="617">
        <v>5</v>
      </c>
      <c r="FC18" s="615">
        <f>FB7-FA18</f>
        <v>-3</v>
      </c>
      <c r="FD18" s="533">
        <f t="shared" si="32"/>
        <v>0</v>
      </c>
      <c r="FE18" s="780">
        <f t="shared" si="33"/>
        <v>-1</v>
      </c>
      <c r="FF18" s="782">
        <f t="shared" si="34"/>
        <v>1</v>
      </c>
      <c r="FG18" s="212"/>
      <c r="FH18" s="217"/>
      <c r="FI18" s="527">
        <v>8</v>
      </c>
      <c r="FJ18" s="535">
        <f t="shared" si="64"/>
        <v>293</v>
      </c>
      <c r="FK18" s="536">
        <v>381</v>
      </c>
      <c r="FL18" s="528">
        <f t="shared" si="65"/>
        <v>4</v>
      </c>
      <c r="FM18" s="537">
        <f t="shared" si="65"/>
        <v>16</v>
      </c>
      <c r="FN18" s="538"/>
      <c r="FO18" s="539">
        <v>8</v>
      </c>
      <c r="FP18" s="540"/>
      <c r="FQ18" s="532">
        <f t="shared" si="35"/>
        <v>4</v>
      </c>
      <c r="FR18" s="532">
        <f t="shared" si="35"/>
        <v>16</v>
      </c>
      <c r="FS18" s="617">
        <v>4</v>
      </c>
      <c r="FT18" s="615">
        <f>FS7-FR18</f>
        <v>6</v>
      </c>
      <c r="FU18" s="533">
        <f t="shared" si="36"/>
        <v>1</v>
      </c>
      <c r="FV18" s="780">
        <f t="shared" si="37"/>
        <v>0</v>
      </c>
      <c r="FW18" s="782">
        <f t="shared" si="38"/>
        <v>3</v>
      </c>
      <c r="FX18" s="212"/>
      <c r="FY18" s="217"/>
      <c r="FZ18" s="527">
        <v>8</v>
      </c>
      <c r="GA18" s="535">
        <f t="shared" si="66"/>
        <v>293</v>
      </c>
      <c r="GB18" s="536">
        <v>381</v>
      </c>
      <c r="GC18" s="528">
        <f t="shared" si="67"/>
        <v>4</v>
      </c>
      <c r="GD18" s="537">
        <f t="shared" si="67"/>
        <v>16</v>
      </c>
      <c r="GE18" s="538"/>
      <c r="GF18" s="539">
        <v>8</v>
      </c>
      <c r="GG18" s="540"/>
      <c r="GH18" s="532">
        <f t="shared" si="39"/>
        <v>4</v>
      </c>
      <c r="GI18" s="532">
        <f t="shared" si="39"/>
        <v>16</v>
      </c>
      <c r="GJ18" s="617">
        <v>5</v>
      </c>
      <c r="GK18" s="615">
        <f>GJ7-GI18</f>
        <v>-10</v>
      </c>
      <c r="GL18" s="533">
        <f t="shared" si="40"/>
        <v>0</v>
      </c>
      <c r="GM18" s="780">
        <f t="shared" si="41"/>
        <v>-1</v>
      </c>
      <c r="GN18" s="782">
        <f t="shared" si="42"/>
        <v>1</v>
      </c>
      <c r="GO18" s="212"/>
      <c r="GP18" s="217"/>
      <c r="GQ18" s="527">
        <v>8</v>
      </c>
      <c r="GR18" s="535">
        <f t="shared" si="68"/>
        <v>293</v>
      </c>
      <c r="GS18" s="536">
        <v>381</v>
      </c>
      <c r="GT18" s="528">
        <f t="shared" si="69"/>
        <v>4</v>
      </c>
      <c r="GU18" s="537">
        <f t="shared" si="69"/>
        <v>16</v>
      </c>
      <c r="GV18" s="538"/>
      <c r="GW18" s="539">
        <v>8</v>
      </c>
      <c r="GX18" s="540"/>
      <c r="GY18" s="532">
        <f t="shared" si="43"/>
        <v>4</v>
      </c>
      <c r="GZ18" s="532">
        <f t="shared" si="43"/>
        <v>16</v>
      </c>
      <c r="HA18" s="617">
        <v>6</v>
      </c>
      <c r="HB18" s="615">
        <f>HA7-GZ18</f>
        <v>6</v>
      </c>
      <c r="HC18" s="533">
        <f t="shared" si="44"/>
        <v>1</v>
      </c>
      <c r="HD18" s="780">
        <f t="shared" si="45"/>
        <v>-2</v>
      </c>
      <c r="HE18" s="782">
        <f t="shared" si="46"/>
        <v>1</v>
      </c>
      <c r="HF18" s="541">
        <f t="shared" si="70"/>
        <v>1</v>
      </c>
      <c r="HG18" s="541">
        <f t="shared" si="71"/>
        <v>3</v>
      </c>
      <c r="HH18" s="541">
        <f t="shared" si="72"/>
        <v>1</v>
      </c>
      <c r="HI18" s="541">
        <f t="shared" si="73"/>
        <v>1</v>
      </c>
      <c r="HJ18" s="544">
        <f>SUMPRODUCT(LARGE(HF18:HI18,{1,2,3}))</f>
        <v>5</v>
      </c>
      <c r="HK18" s="146"/>
    </row>
    <row r="19" spans="1:219" s="147" customFormat="1" ht="16" customHeight="1" thickBot="1">
      <c r="A19" s="148"/>
      <c r="B19" s="527">
        <v>9</v>
      </c>
      <c r="C19" s="607">
        <v>303</v>
      </c>
      <c r="D19" s="607">
        <v>310</v>
      </c>
      <c r="E19" s="608">
        <v>4</v>
      </c>
      <c r="F19" s="609">
        <v>10</v>
      </c>
      <c r="G19" s="529"/>
      <c r="H19" s="530">
        <v>9</v>
      </c>
      <c r="I19" s="531"/>
      <c r="J19" s="532">
        <f t="shared" si="0"/>
        <v>4</v>
      </c>
      <c r="K19" s="532">
        <f t="shared" si="0"/>
        <v>10</v>
      </c>
      <c r="L19" s="618">
        <v>5</v>
      </c>
      <c r="M19" s="615">
        <f>L7-K19</f>
        <v>7</v>
      </c>
      <c r="N19" s="533">
        <f t="shared" si="1"/>
        <v>1</v>
      </c>
      <c r="O19" s="780">
        <f t="shared" si="2"/>
        <v>-1</v>
      </c>
      <c r="P19" s="783">
        <f t="shared" si="3"/>
        <v>2</v>
      </c>
      <c r="Q19" s="212"/>
      <c r="R19" s="545"/>
      <c r="S19" s="527">
        <v>9</v>
      </c>
      <c r="T19" s="535">
        <f t="shared" si="47"/>
        <v>303</v>
      </c>
      <c r="U19" s="536">
        <v>381</v>
      </c>
      <c r="V19" s="528">
        <f t="shared" si="48"/>
        <v>4</v>
      </c>
      <c r="W19" s="537">
        <f t="shared" si="48"/>
        <v>10</v>
      </c>
      <c r="X19" s="538"/>
      <c r="Y19" s="539">
        <v>9</v>
      </c>
      <c r="Z19" s="540"/>
      <c r="AA19" s="532">
        <f t="shared" si="4"/>
        <v>4</v>
      </c>
      <c r="AB19" s="532">
        <f t="shared" si="4"/>
        <v>10</v>
      </c>
      <c r="AC19" s="618">
        <v>6</v>
      </c>
      <c r="AD19" s="615">
        <f>AC7-AB19</f>
        <v>4</v>
      </c>
      <c r="AE19" s="533">
        <f t="shared" si="5"/>
        <v>1</v>
      </c>
      <c r="AF19" s="780">
        <f t="shared" si="6"/>
        <v>-2</v>
      </c>
      <c r="AG19" s="783">
        <f t="shared" si="7"/>
        <v>1</v>
      </c>
      <c r="AH19" s="212"/>
      <c r="AI19" s="545"/>
      <c r="AJ19" s="527">
        <v>9</v>
      </c>
      <c r="AK19" s="535">
        <f t="shared" si="49"/>
        <v>303</v>
      </c>
      <c r="AL19" s="536">
        <v>381</v>
      </c>
      <c r="AM19" s="528">
        <f t="shared" si="50"/>
        <v>4</v>
      </c>
      <c r="AN19" s="537">
        <f t="shared" si="50"/>
        <v>10</v>
      </c>
      <c r="AO19" s="538"/>
      <c r="AP19" s="539">
        <v>9</v>
      </c>
      <c r="AQ19" s="540"/>
      <c r="AR19" s="532">
        <f t="shared" si="8"/>
        <v>4</v>
      </c>
      <c r="AS19" s="532">
        <f t="shared" si="8"/>
        <v>10</v>
      </c>
      <c r="AT19" s="618">
        <v>5</v>
      </c>
      <c r="AU19" s="615">
        <f>AT7-AS19</f>
        <v>13</v>
      </c>
      <c r="AV19" s="533">
        <f t="shared" si="9"/>
        <v>1</v>
      </c>
      <c r="AW19" s="780">
        <f t="shared" si="10"/>
        <v>-1</v>
      </c>
      <c r="AX19" s="783">
        <f t="shared" si="51"/>
        <v>2</v>
      </c>
      <c r="AY19" s="212"/>
      <c r="AZ19" s="545"/>
      <c r="BA19" s="527">
        <v>9</v>
      </c>
      <c r="BB19" s="535">
        <f t="shared" si="52"/>
        <v>303</v>
      </c>
      <c r="BC19" s="536">
        <v>381</v>
      </c>
      <c r="BD19" s="528">
        <f t="shared" si="53"/>
        <v>4</v>
      </c>
      <c r="BE19" s="537">
        <f t="shared" si="53"/>
        <v>10</v>
      </c>
      <c r="BF19" s="538"/>
      <c r="BG19" s="539">
        <v>9</v>
      </c>
      <c r="BH19" s="540"/>
      <c r="BI19" s="532">
        <f t="shared" si="11"/>
        <v>4</v>
      </c>
      <c r="BJ19" s="532">
        <f t="shared" si="11"/>
        <v>10</v>
      </c>
      <c r="BK19" s="618">
        <v>8</v>
      </c>
      <c r="BL19" s="615">
        <f>BK7-BJ19</f>
        <v>18</v>
      </c>
      <c r="BM19" s="533">
        <f t="shared" si="12"/>
        <v>2</v>
      </c>
      <c r="BN19" s="780">
        <f t="shared" si="13"/>
        <v>-4</v>
      </c>
      <c r="BO19" s="783">
        <f t="shared" si="14"/>
        <v>0</v>
      </c>
      <c r="BP19" s="212"/>
      <c r="BQ19" s="545"/>
      <c r="BR19" s="527">
        <v>9</v>
      </c>
      <c r="BS19" s="535">
        <f t="shared" si="54"/>
        <v>303</v>
      </c>
      <c r="BT19" s="536">
        <v>381</v>
      </c>
      <c r="BU19" s="528">
        <f t="shared" si="55"/>
        <v>4</v>
      </c>
      <c r="BV19" s="537">
        <f t="shared" si="55"/>
        <v>10</v>
      </c>
      <c r="BW19" s="541">
        <f t="shared" si="74"/>
        <v>2</v>
      </c>
      <c r="BX19" s="541">
        <f t="shared" si="75"/>
        <v>1</v>
      </c>
      <c r="BY19" s="541">
        <f t="shared" si="76"/>
        <v>2</v>
      </c>
      <c r="BZ19" s="541">
        <f t="shared" si="77"/>
        <v>0</v>
      </c>
      <c r="CA19" s="546">
        <f>SUMPRODUCT(LARGE(BW19:BZ19,{1,2,3}))</f>
        <v>5</v>
      </c>
      <c r="CB19" s="340"/>
      <c r="CC19" s="143">
        <v>9</v>
      </c>
      <c r="CD19" s="144"/>
      <c r="CE19" s="134">
        <f t="shared" si="15"/>
        <v>4</v>
      </c>
      <c r="CF19" s="134">
        <f t="shared" si="15"/>
        <v>10</v>
      </c>
      <c r="CG19" s="618">
        <v>7</v>
      </c>
      <c r="CH19" s="452">
        <f>CG7-CF19</f>
        <v>13</v>
      </c>
      <c r="CI19" s="135">
        <f t="shared" si="16"/>
        <v>1</v>
      </c>
      <c r="CJ19" s="784">
        <f t="shared" si="17"/>
        <v>-3</v>
      </c>
      <c r="CK19" s="783">
        <f t="shared" si="18"/>
        <v>0</v>
      </c>
      <c r="CL19" s="137"/>
      <c r="CM19" s="149"/>
      <c r="CN19" s="127">
        <v>9</v>
      </c>
      <c r="CO19" s="139">
        <f t="shared" si="56"/>
        <v>303</v>
      </c>
      <c r="CP19" s="140">
        <v>381</v>
      </c>
      <c r="CQ19" s="129">
        <f t="shared" si="57"/>
        <v>4</v>
      </c>
      <c r="CR19" s="141">
        <f t="shared" si="57"/>
        <v>10</v>
      </c>
      <c r="CS19" s="142"/>
      <c r="CT19" s="143">
        <v>9</v>
      </c>
      <c r="CU19" s="144"/>
      <c r="CV19" s="134">
        <f t="shared" si="19"/>
        <v>4</v>
      </c>
      <c r="CW19" s="134">
        <f t="shared" si="19"/>
        <v>10</v>
      </c>
      <c r="CX19" s="618">
        <v>4</v>
      </c>
      <c r="CY19" s="452">
        <f>CX7-CW19</f>
        <v>12</v>
      </c>
      <c r="CZ19" s="135">
        <f t="shared" si="20"/>
        <v>1</v>
      </c>
      <c r="DA19" s="784">
        <f t="shared" si="21"/>
        <v>0</v>
      </c>
      <c r="DB19" s="783">
        <f t="shared" si="22"/>
        <v>3</v>
      </c>
      <c r="DC19" s="137"/>
      <c r="DD19" s="149"/>
      <c r="DE19" s="127">
        <v>9</v>
      </c>
      <c r="DF19" s="139">
        <f t="shared" si="58"/>
        <v>303</v>
      </c>
      <c r="DG19" s="140">
        <v>381</v>
      </c>
      <c r="DH19" s="129">
        <f t="shared" si="59"/>
        <v>4</v>
      </c>
      <c r="DI19" s="141">
        <f t="shared" si="59"/>
        <v>10</v>
      </c>
      <c r="DJ19" s="142"/>
      <c r="DK19" s="143">
        <v>9</v>
      </c>
      <c r="DL19" s="144"/>
      <c r="DM19" s="134">
        <f t="shared" si="23"/>
        <v>4</v>
      </c>
      <c r="DN19" s="134">
        <f t="shared" si="23"/>
        <v>10</v>
      </c>
      <c r="DO19" s="618">
        <v>6</v>
      </c>
      <c r="DP19" s="452">
        <f>DO7-DN19</f>
        <v>6</v>
      </c>
      <c r="DQ19" s="135">
        <f t="shared" si="24"/>
        <v>1</v>
      </c>
      <c r="DR19" s="784">
        <f t="shared" si="25"/>
        <v>-2</v>
      </c>
      <c r="DS19" s="783">
        <f t="shared" si="26"/>
        <v>1</v>
      </c>
      <c r="DT19" s="137"/>
      <c r="DU19" s="149"/>
      <c r="DV19" s="127">
        <v>9</v>
      </c>
      <c r="DW19" s="139">
        <f t="shared" si="60"/>
        <v>303</v>
      </c>
      <c r="DX19" s="140">
        <v>381</v>
      </c>
      <c r="DY19" s="129">
        <f t="shared" si="61"/>
        <v>4</v>
      </c>
      <c r="DZ19" s="141">
        <f t="shared" si="61"/>
        <v>10</v>
      </c>
      <c r="EA19" s="142"/>
      <c r="EB19" s="143">
        <v>9</v>
      </c>
      <c r="EC19" s="144"/>
      <c r="ED19" s="134">
        <f t="shared" si="27"/>
        <v>4</v>
      </c>
      <c r="EE19" s="134">
        <f t="shared" si="27"/>
        <v>10</v>
      </c>
      <c r="EF19" s="618">
        <v>7</v>
      </c>
      <c r="EG19" s="452">
        <f>EF7-EE19</f>
        <v>6</v>
      </c>
      <c r="EH19" s="135">
        <f t="shared" si="28"/>
        <v>1</v>
      </c>
      <c r="EI19" s="784">
        <f t="shared" si="29"/>
        <v>-3</v>
      </c>
      <c r="EJ19" s="783">
        <f t="shared" si="30"/>
        <v>0</v>
      </c>
      <c r="EK19" s="137"/>
      <c r="EL19" s="149"/>
      <c r="EM19" s="127">
        <v>9</v>
      </c>
      <c r="EN19" s="139">
        <f t="shared" si="62"/>
        <v>303</v>
      </c>
      <c r="EO19" s="140">
        <v>381</v>
      </c>
      <c r="EP19" s="129">
        <f t="shared" si="63"/>
        <v>4</v>
      </c>
      <c r="EQ19" s="141">
        <f t="shared" si="63"/>
        <v>10</v>
      </c>
      <c r="ER19" s="359">
        <f t="shared" si="78"/>
        <v>0</v>
      </c>
      <c r="ES19" s="359">
        <f t="shared" si="79"/>
        <v>3</v>
      </c>
      <c r="ET19" s="359">
        <f t="shared" si="80"/>
        <v>1</v>
      </c>
      <c r="EU19" s="359">
        <f t="shared" si="81"/>
        <v>0</v>
      </c>
      <c r="EV19" s="546">
        <f>SUMPRODUCT(LARGE(ER19:EU19,{1,2,3}))</f>
        <v>4</v>
      </c>
      <c r="EW19" s="538"/>
      <c r="EX19" s="539">
        <v>9</v>
      </c>
      <c r="EY19" s="540"/>
      <c r="EZ19" s="532">
        <f t="shared" si="31"/>
        <v>4</v>
      </c>
      <c r="FA19" s="532">
        <f t="shared" si="31"/>
        <v>10</v>
      </c>
      <c r="FB19" s="618">
        <v>5</v>
      </c>
      <c r="FC19" s="615">
        <f>FB7-FA19</f>
        <v>3</v>
      </c>
      <c r="FD19" s="533">
        <f t="shared" si="32"/>
        <v>1</v>
      </c>
      <c r="FE19" s="780">
        <f t="shared" si="33"/>
        <v>-1</v>
      </c>
      <c r="FF19" s="783">
        <f t="shared" si="34"/>
        <v>2</v>
      </c>
      <c r="FG19" s="212"/>
      <c r="FH19" s="545"/>
      <c r="FI19" s="527">
        <v>9</v>
      </c>
      <c r="FJ19" s="535">
        <f t="shared" si="64"/>
        <v>303</v>
      </c>
      <c r="FK19" s="536">
        <v>381</v>
      </c>
      <c r="FL19" s="528">
        <f t="shared" si="65"/>
        <v>4</v>
      </c>
      <c r="FM19" s="537">
        <f t="shared" si="65"/>
        <v>10</v>
      </c>
      <c r="FN19" s="538"/>
      <c r="FO19" s="539">
        <v>9</v>
      </c>
      <c r="FP19" s="540"/>
      <c r="FQ19" s="532">
        <f t="shared" si="35"/>
        <v>4</v>
      </c>
      <c r="FR19" s="532">
        <f t="shared" si="35"/>
        <v>10</v>
      </c>
      <c r="FS19" s="618">
        <v>5</v>
      </c>
      <c r="FT19" s="615">
        <f>FS7-FR19</f>
        <v>12</v>
      </c>
      <c r="FU19" s="533">
        <f t="shared" si="36"/>
        <v>1</v>
      </c>
      <c r="FV19" s="780">
        <f t="shared" si="37"/>
        <v>-1</v>
      </c>
      <c r="FW19" s="783">
        <f t="shared" si="38"/>
        <v>2</v>
      </c>
      <c r="FX19" s="212"/>
      <c r="FY19" s="545"/>
      <c r="FZ19" s="527">
        <v>9</v>
      </c>
      <c r="GA19" s="535">
        <f t="shared" si="66"/>
        <v>303</v>
      </c>
      <c r="GB19" s="536">
        <v>381</v>
      </c>
      <c r="GC19" s="528">
        <f t="shared" si="67"/>
        <v>4</v>
      </c>
      <c r="GD19" s="537">
        <f t="shared" si="67"/>
        <v>10</v>
      </c>
      <c r="GE19" s="538"/>
      <c r="GF19" s="539">
        <v>9</v>
      </c>
      <c r="GG19" s="540"/>
      <c r="GH19" s="532">
        <f t="shared" si="39"/>
        <v>4</v>
      </c>
      <c r="GI19" s="532">
        <f t="shared" si="39"/>
        <v>10</v>
      </c>
      <c r="GJ19" s="618">
        <v>3</v>
      </c>
      <c r="GK19" s="615">
        <f>GJ7-GI19</f>
        <v>-4</v>
      </c>
      <c r="GL19" s="533">
        <f t="shared" si="40"/>
        <v>0</v>
      </c>
      <c r="GM19" s="780">
        <f t="shared" si="41"/>
        <v>1</v>
      </c>
      <c r="GN19" s="783">
        <f t="shared" si="42"/>
        <v>3</v>
      </c>
      <c r="GO19" s="212"/>
      <c r="GP19" s="545"/>
      <c r="GQ19" s="527">
        <v>9</v>
      </c>
      <c r="GR19" s="535">
        <f t="shared" si="68"/>
        <v>303</v>
      </c>
      <c r="GS19" s="536">
        <v>381</v>
      </c>
      <c r="GT19" s="528">
        <f t="shared" si="69"/>
        <v>4</v>
      </c>
      <c r="GU19" s="537">
        <f t="shared" si="69"/>
        <v>10</v>
      </c>
      <c r="GV19" s="538"/>
      <c r="GW19" s="539">
        <v>9</v>
      </c>
      <c r="GX19" s="540"/>
      <c r="GY19" s="532">
        <f t="shared" si="43"/>
        <v>4</v>
      </c>
      <c r="GZ19" s="532">
        <f t="shared" si="43"/>
        <v>10</v>
      </c>
      <c r="HA19" s="618">
        <v>5</v>
      </c>
      <c r="HB19" s="615">
        <f>HA7-GZ19</f>
        <v>12</v>
      </c>
      <c r="HC19" s="533">
        <f t="shared" si="44"/>
        <v>1</v>
      </c>
      <c r="HD19" s="780">
        <f t="shared" si="45"/>
        <v>-1</v>
      </c>
      <c r="HE19" s="783">
        <f t="shared" si="46"/>
        <v>2</v>
      </c>
      <c r="HF19" s="541">
        <f t="shared" si="70"/>
        <v>2</v>
      </c>
      <c r="HG19" s="541">
        <f t="shared" si="71"/>
        <v>2</v>
      </c>
      <c r="HH19" s="541">
        <f t="shared" si="72"/>
        <v>3</v>
      </c>
      <c r="HI19" s="541">
        <f t="shared" si="73"/>
        <v>2</v>
      </c>
      <c r="HJ19" s="546">
        <f>SUMPRODUCT(LARGE(HF19:HI19,{1,2,3}))</f>
        <v>7</v>
      </c>
      <c r="HK19" s="146"/>
    </row>
    <row r="20" spans="1:219" s="147" customFormat="1" ht="4.95" customHeight="1" thickBot="1">
      <c r="A20" s="126"/>
      <c r="B20" s="547"/>
      <c r="C20" s="610"/>
      <c r="D20" s="610"/>
      <c r="E20" s="610"/>
      <c r="F20" s="611"/>
      <c r="G20" s="529"/>
      <c r="H20" s="549"/>
      <c r="I20" s="549"/>
      <c r="J20" s="550"/>
      <c r="K20" s="550"/>
      <c r="L20" s="551"/>
      <c r="M20" s="552"/>
      <c r="N20" s="552"/>
      <c r="O20" s="552"/>
      <c r="P20" s="553"/>
      <c r="Q20" s="217"/>
      <c r="R20" s="217"/>
      <c r="S20" s="547"/>
      <c r="T20" s="548"/>
      <c r="U20" s="548"/>
      <c r="V20" s="548"/>
      <c r="W20" s="548"/>
      <c r="X20" s="538"/>
      <c r="Y20" s="554"/>
      <c r="Z20" s="554"/>
      <c r="AA20" s="550"/>
      <c r="AB20" s="550"/>
      <c r="AC20" s="551"/>
      <c r="AD20" s="552"/>
      <c r="AE20" s="552"/>
      <c r="AF20" s="552"/>
      <c r="AG20" s="553"/>
      <c r="AH20" s="217"/>
      <c r="AI20" s="217"/>
      <c r="AJ20" s="547"/>
      <c r="AK20" s="548"/>
      <c r="AL20" s="548"/>
      <c r="AM20" s="548"/>
      <c r="AN20" s="548"/>
      <c r="AO20" s="538"/>
      <c r="AP20" s="554"/>
      <c r="AQ20" s="554"/>
      <c r="AR20" s="550"/>
      <c r="AS20" s="550"/>
      <c r="AT20" s="551"/>
      <c r="AU20" s="552"/>
      <c r="AV20" s="552"/>
      <c r="AW20" s="552"/>
      <c r="AX20" s="553"/>
      <c r="AY20" s="217"/>
      <c r="AZ20" s="217"/>
      <c r="BA20" s="547"/>
      <c r="BB20" s="548"/>
      <c r="BC20" s="548"/>
      <c r="BD20" s="548"/>
      <c r="BE20" s="548"/>
      <c r="BF20" s="538"/>
      <c r="BG20" s="554"/>
      <c r="BH20" s="554"/>
      <c r="BI20" s="550"/>
      <c r="BJ20" s="550"/>
      <c r="BK20" s="551"/>
      <c r="BL20" s="552"/>
      <c r="BM20" s="552"/>
      <c r="BN20" s="552"/>
      <c r="BO20" s="553"/>
      <c r="BP20" s="217"/>
      <c r="BQ20" s="217"/>
      <c r="BR20" s="547"/>
      <c r="BS20" s="548"/>
      <c r="BT20" s="548"/>
      <c r="BU20" s="548"/>
      <c r="BV20" s="548"/>
      <c r="BW20" s="548"/>
      <c r="BX20" s="548"/>
      <c r="BY20" s="548"/>
      <c r="BZ20" s="548"/>
      <c r="CA20" s="555"/>
      <c r="CB20" s="340"/>
      <c r="CC20" s="159"/>
      <c r="CD20" s="159"/>
      <c r="CE20" s="154"/>
      <c r="CF20" s="154"/>
      <c r="CG20" s="155"/>
      <c r="CH20" s="156"/>
      <c r="CI20" s="156"/>
      <c r="CJ20" s="156"/>
      <c r="CK20" s="157"/>
      <c r="CL20" s="158"/>
      <c r="CM20" s="138"/>
      <c r="CN20" s="150"/>
      <c r="CO20" s="151"/>
      <c r="CP20" s="151"/>
      <c r="CQ20" s="151"/>
      <c r="CR20" s="151"/>
      <c r="CS20" s="142"/>
      <c r="CT20" s="159"/>
      <c r="CU20" s="159"/>
      <c r="CV20" s="154"/>
      <c r="CW20" s="154"/>
      <c r="CX20" s="155"/>
      <c r="CY20" s="156"/>
      <c r="CZ20" s="156"/>
      <c r="DA20" s="156"/>
      <c r="DB20" s="157"/>
      <c r="DC20" s="158"/>
      <c r="DD20" s="138"/>
      <c r="DE20" s="150"/>
      <c r="DF20" s="151"/>
      <c r="DG20" s="151"/>
      <c r="DH20" s="151"/>
      <c r="DI20" s="151"/>
      <c r="DJ20" s="142"/>
      <c r="DK20" s="159"/>
      <c r="DL20" s="159"/>
      <c r="DM20" s="154"/>
      <c r="DN20" s="154"/>
      <c r="DO20" s="155"/>
      <c r="DP20" s="156"/>
      <c r="DQ20" s="156"/>
      <c r="DR20" s="156"/>
      <c r="DS20" s="157"/>
      <c r="DT20" s="158"/>
      <c r="DU20" s="138"/>
      <c r="DV20" s="150"/>
      <c r="DW20" s="151"/>
      <c r="DX20" s="151"/>
      <c r="DY20" s="151"/>
      <c r="DZ20" s="151"/>
      <c r="EA20" s="142"/>
      <c r="EB20" s="159"/>
      <c r="EC20" s="159"/>
      <c r="ED20" s="154"/>
      <c r="EE20" s="154"/>
      <c r="EF20" s="155"/>
      <c r="EG20" s="156"/>
      <c r="EH20" s="156"/>
      <c r="EI20" s="156"/>
      <c r="EJ20" s="157"/>
      <c r="EK20" s="158"/>
      <c r="EL20" s="138"/>
      <c r="EM20" s="150"/>
      <c r="EN20" s="151"/>
      <c r="EO20" s="151"/>
      <c r="EP20" s="151"/>
      <c r="EQ20" s="151"/>
      <c r="ER20" s="151"/>
      <c r="ES20" s="151"/>
      <c r="ET20" s="151"/>
      <c r="EU20" s="151"/>
      <c r="EV20" s="555"/>
      <c r="EW20" s="538"/>
      <c r="EX20" s="554"/>
      <c r="EY20" s="554"/>
      <c r="EZ20" s="550"/>
      <c r="FA20" s="550"/>
      <c r="FB20" s="551"/>
      <c r="FC20" s="552"/>
      <c r="FD20" s="552"/>
      <c r="FE20" s="552"/>
      <c r="FF20" s="553"/>
      <c r="FG20" s="217"/>
      <c r="FH20" s="217"/>
      <c r="FI20" s="547"/>
      <c r="FJ20" s="548"/>
      <c r="FK20" s="548"/>
      <c r="FL20" s="548"/>
      <c r="FM20" s="548"/>
      <c r="FN20" s="538"/>
      <c r="FO20" s="554"/>
      <c r="FP20" s="554"/>
      <c r="FQ20" s="550"/>
      <c r="FR20" s="550"/>
      <c r="FS20" s="551"/>
      <c r="FT20" s="552"/>
      <c r="FU20" s="552"/>
      <c r="FV20" s="552"/>
      <c r="FW20" s="553"/>
      <c r="FX20" s="217"/>
      <c r="FY20" s="217"/>
      <c r="FZ20" s="547"/>
      <c r="GA20" s="548"/>
      <c r="GB20" s="548"/>
      <c r="GC20" s="548"/>
      <c r="GD20" s="548"/>
      <c r="GE20" s="538"/>
      <c r="GF20" s="554"/>
      <c r="GG20" s="554"/>
      <c r="GH20" s="550"/>
      <c r="GI20" s="550"/>
      <c r="GJ20" s="551"/>
      <c r="GK20" s="552"/>
      <c r="GL20" s="552"/>
      <c r="GM20" s="552"/>
      <c r="GN20" s="553"/>
      <c r="GO20" s="217"/>
      <c r="GP20" s="217"/>
      <c r="GQ20" s="547"/>
      <c r="GR20" s="548"/>
      <c r="GS20" s="548"/>
      <c r="GT20" s="548"/>
      <c r="GU20" s="548"/>
      <c r="GV20" s="538"/>
      <c r="GW20" s="554"/>
      <c r="GX20" s="554"/>
      <c r="GY20" s="550"/>
      <c r="GZ20" s="550"/>
      <c r="HA20" s="551"/>
      <c r="HB20" s="552"/>
      <c r="HC20" s="552"/>
      <c r="HD20" s="552"/>
      <c r="HE20" s="553"/>
      <c r="HF20" s="548"/>
      <c r="HG20" s="548"/>
      <c r="HH20" s="548"/>
      <c r="HI20" s="548"/>
      <c r="HJ20" s="555"/>
      <c r="HK20" s="146"/>
    </row>
    <row r="21" spans="1:219" s="147" customFormat="1" ht="18" customHeight="1" thickBot="1">
      <c r="A21" s="126"/>
      <c r="B21" s="527" t="s">
        <v>43</v>
      </c>
      <c r="C21" s="612">
        <f>SUM(C11:C19)</f>
        <v>2568</v>
      </c>
      <c r="D21" s="612">
        <f>SUM(D11:D19)</f>
        <v>2958</v>
      </c>
      <c r="E21" s="613">
        <f>SUM(E11:E19)</f>
        <v>35</v>
      </c>
      <c r="F21" s="614" t="s">
        <v>43</v>
      </c>
      <c r="G21" s="529"/>
      <c r="H21" s="559" t="s">
        <v>44</v>
      </c>
      <c r="I21" s="531"/>
      <c r="J21" s="532"/>
      <c r="K21" s="532"/>
      <c r="L21" s="560">
        <f>SUM(L11:L19)</f>
        <v>42</v>
      </c>
      <c r="M21" s="561"/>
      <c r="N21" s="562"/>
      <c r="O21" s="563"/>
      <c r="P21" s="560">
        <f>SUM(P11:P20)</f>
        <v>19</v>
      </c>
      <c r="Q21" s="212"/>
      <c r="R21" s="217"/>
      <c r="S21" s="527" t="s">
        <v>43</v>
      </c>
      <c r="T21" s="136">
        <f>SUM(T11:T19)</f>
        <v>2568</v>
      </c>
      <c r="U21" s="556">
        <f>SUM(U11:U19)</f>
        <v>3429</v>
      </c>
      <c r="V21" s="557">
        <f>SUM(V11:V19)</f>
        <v>35</v>
      </c>
      <c r="W21" s="537" t="s">
        <v>43</v>
      </c>
      <c r="X21" s="538"/>
      <c r="Y21" s="564" t="s">
        <v>44</v>
      </c>
      <c r="Z21" s="540"/>
      <c r="AA21" s="532"/>
      <c r="AB21" s="532"/>
      <c r="AC21" s="560">
        <f>SUM(AC11:AC19)</f>
        <v>41</v>
      </c>
      <c r="AD21" s="561"/>
      <c r="AE21" s="562"/>
      <c r="AF21" s="563"/>
      <c r="AG21" s="560">
        <f>SUM(AG11:AG20)</f>
        <v>19</v>
      </c>
      <c r="AH21" s="212"/>
      <c r="AI21" s="217"/>
      <c r="AJ21" s="527" t="s">
        <v>43</v>
      </c>
      <c r="AK21" s="136">
        <f>SUM(AK11:AK19)</f>
        <v>2568</v>
      </c>
      <c r="AL21" s="556">
        <f>SUM(AL11:AL19)</f>
        <v>3429</v>
      </c>
      <c r="AM21" s="557">
        <f>SUM(AM11:AM19)</f>
        <v>35</v>
      </c>
      <c r="AN21" s="537" t="s">
        <v>43</v>
      </c>
      <c r="AO21" s="538"/>
      <c r="AP21" s="564" t="s">
        <v>44</v>
      </c>
      <c r="AQ21" s="540"/>
      <c r="AR21" s="532"/>
      <c r="AS21" s="532"/>
      <c r="AT21" s="560">
        <f>SUM(AT11:AT19)</f>
        <v>52</v>
      </c>
      <c r="AU21" s="561"/>
      <c r="AV21" s="562"/>
      <c r="AW21" s="563"/>
      <c r="AX21" s="560">
        <f>SUM(AX11:AX20)</f>
        <v>12</v>
      </c>
      <c r="AY21" s="212"/>
      <c r="AZ21" s="217"/>
      <c r="BA21" s="527" t="s">
        <v>43</v>
      </c>
      <c r="BB21" s="136">
        <f>SUM(BB11:BB19)</f>
        <v>2568</v>
      </c>
      <c r="BC21" s="556">
        <f>SUM(BC11:BC19)</f>
        <v>3429</v>
      </c>
      <c r="BD21" s="557">
        <f>SUM(BD11:BD19)</f>
        <v>35</v>
      </c>
      <c r="BE21" s="537" t="s">
        <v>43</v>
      </c>
      <c r="BF21" s="538"/>
      <c r="BG21" s="564" t="s">
        <v>44</v>
      </c>
      <c r="BH21" s="540"/>
      <c r="BI21" s="532"/>
      <c r="BJ21" s="532"/>
      <c r="BK21" s="560">
        <f>SUM(BK11:BK19)</f>
        <v>60</v>
      </c>
      <c r="BL21" s="561"/>
      <c r="BM21" s="562"/>
      <c r="BN21" s="563"/>
      <c r="BO21" s="560">
        <f>SUM(BO11:BO20)</f>
        <v>7</v>
      </c>
      <c r="BP21" s="212"/>
      <c r="BQ21" s="217"/>
      <c r="BR21" s="527" t="s">
        <v>43</v>
      </c>
      <c r="BS21" s="136">
        <f>SUM(BS11:BS19)</f>
        <v>2568</v>
      </c>
      <c r="BT21" s="556">
        <f>SUM(BT11:BT19)</f>
        <v>3429</v>
      </c>
      <c r="BU21" s="557">
        <f>SUM(BU11:BU19)</f>
        <v>35</v>
      </c>
      <c r="BV21" s="537" t="s">
        <v>43</v>
      </c>
      <c r="BW21" s="541"/>
      <c r="BX21" s="541"/>
      <c r="BY21" s="541"/>
      <c r="BZ21" s="541"/>
      <c r="CA21" s="560">
        <f>SUM(CA11:CA20)</f>
        <v>47</v>
      </c>
      <c r="CB21" s="340"/>
      <c r="CC21" s="169" t="s">
        <v>44</v>
      </c>
      <c r="CD21" s="144"/>
      <c r="CE21" s="134"/>
      <c r="CF21" s="134"/>
      <c r="CG21" s="164">
        <f>SUM(CG11:CG19)</f>
        <v>48</v>
      </c>
      <c r="CH21" s="165"/>
      <c r="CI21" s="166"/>
      <c r="CJ21" s="167"/>
      <c r="CK21" s="164">
        <f>SUM(CK11:CK20)</f>
        <v>16</v>
      </c>
      <c r="CL21" s="137"/>
      <c r="CM21" s="138"/>
      <c r="CN21" s="127" t="s">
        <v>43</v>
      </c>
      <c r="CO21" s="168">
        <f>SUM(CO11:CO19)</f>
        <v>2568</v>
      </c>
      <c r="CP21" s="160">
        <f>SUM(CP11:CP19)</f>
        <v>3429</v>
      </c>
      <c r="CQ21" s="161">
        <f>SUM(CQ11:CQ19)</f>
        <v>35</v>
      </c>
      <c r="CR21" s="141" t="s">
        <v>43</v>
      </c>
      <c r="CS21" s="142"/>
      <c r="CT21" s="169" t="s">
        <v>44</v>
      </c>
      <c r="CU21" s="144"/>
      <c r="CV21" s="134"/>
      <c r="CW21" s="134"/>
      <c r="CX21" s="164">
        <f>SUM(CX11:CX19)</f>
        <v>42</v>
      </c>
      <c r="CY21" s="165"/>
      <c r="CZ21" s="166"/>
      <c r="DA21" s="167"/>
      <c r="DB21" s="164">
        <f>SUM(DB11:DB20)</f>
        <v>22</v>
      </c>
      <c r="DC21" s="137"/>
      <c r="DD21" s="138"/>
      <c r="DE21" s="127" t="s">
        <v>43</v>
      </c>
      <c r="DF21" s="168">
        <f>SUM(DF11:DF19)</f>
        <v>2568</v>
      </c>
      <c r="DG21" s="160">
        <f>SUM(DG11:DG19)</f>
        <v>3429</v>
      </c>
      <c r="DH21" s="161">
        <f>SUM(DH11:DH19)</f>
        <v>35</v>
      </c>
      <c r="DI21" s="141" t="s">
        <v>43</v>
      </c>
      <c r="DJ21" s="142"/>
      <c r="DK21" s="169" t="s">
        <v>44</v>
      </c>
      <c r="DL21" s="144"/>
      <c r="DM21" s="134"/>
      <c r="DN21" s="134"/>
      <c r="DO21" s="164">
        <f>SUM(DO11:DO19)</f>
        <v>48</v>
      </c>
      <c r="DP21" s="165"/>
      <c r="DQ21" s="166"/>
      <c r="DR21" s="167"/>
      <c r="DS21" s="164">
        <f>SUM(DS11:DS20)</f>
        <v>13</v>
      </c>
      <c r="DT21" s="137"/>
      <c r="DU21" s="138"/>
      <c r="DV21" s="127" t="s">
        <v>43</v>
      </c>
      <c r="DW21" s="168">
        <f>SUM(DW11:DW19)</f>
        <v>2568</v>
      </c>
      <c r="DX21" s="160">
        <f>SUM(DX11:DX19)</f>
        <v>3429</v>
      </c>
      <c r="DY21" s="161">
        <f>SUM(DY11:DY19)</f>
        <v>35</v>
      </c>
      <c r="DZ21" s="141" t="s">
        <v>43</v>
      </c>
      <c r="EA21" s="142"/>
      <c r="EB21" s="169" t="s">
        <v>44</v>
      </c>
      <c r="EC21" s="144"/>
      <c r="ED21" s="134"/>
      <c r="EE21" s="134"/>
      <c r="EF21" s="164">
        <f>SUM(EF11:EF19)</f>
        <v>42</v>
      </c>
      <c r="EG21" s="165"/>
      <c r="EH21" s="166"/>
      <c r="EI21" s="167"/>
      <c r="EJ21" s="164">
        <f>SUM(EJ11:EJ20)</f>
        <v>19</v>
      </c>
      <c r="EK21" s="137"/>
      <c r="EL21" s="138"/>
      <c r="EM21" s="127" t="s">
        <v>43</v>
      </c>
      <c r="EN21" s="168">
        <f>SUM(EN11:EN19)</f>
        <v>2568</v>
      </c>
      <c r="EO21" s="160">
        <f>SUM(EO11:EO19)</f>
        <v>3429</v>
      </c>
      <c r="EP21" s="161">
        <f>SUM(EP11:EP19)</f>
        <v>35</v>
      </c>
      <c r="EQ21" s="141" t="s">
        <v>43</v>
      </c>
      <c r="ER21" s="359"/>
      <c r="ES21" s="359"/>
      <c r="ET21" s="359"/>
      <c r="EU21" s="359"/>
      <c r="EV21" s="560">
        <f>SUM(EV11:EV20)</f>
        <v>51</v>
      </c>
      <c r="EW21" s="538"/>
      <c r="EX21" s="564" t="s">
        <v>44</v>
      </c>
      <c r="EY21" s="540"/>
      <c r="EZ21" s="532"/>
      <c r="FA21" s="532"/>
      <c r="FB21" s="560">
        <f>SUM(FB11:FB19)</f>
        <v>44</v>
      </c>
      <c r="FC21" s="561"/>
      <c r="FD21" s="562"/>
      <c r="FE21" s="563"/>
      <c r="FF21" s="560">
        <f>SUM(FF11:FF20)</f>
        <v>15</v>
      </c>
      <c r="FG21" s="212"/>
      <c r="FH21" s="217"/>
      <c r="FI21" s="527" t="s">
        <v>43</v>
      </c>
      <c r="FJ21" s="136">
        <f>SUM(FJ11:FJ19)</f>
        <v>2568</v>
      </c>
      <c r="FK21" s="556">
        <f>SUM(FK11:FK19)</f>
        <v>3429</v>
      </c>
      <c r="FL21" s="557">
        <f>SUM(FL11:FL19)</f>
        <v>35</v>
      </c>
      <c r="FM21" s="537" t="s">
        <v>43</v>
      </c>
      <c r="FN21" s="538"/>
      <c r="FO21" s="564" t="s">
        <v>44</v>
      </c>
      <c r="FP21" s="540"/>
      <c r="FQ21" s="532"/>
      <c r="FR21" s="532"/>
      <c r="FS21" s="560">
        <f>SUM(FS11:FS19)</f>
        <v>42</v>
      </c>
      <c r="FT21" s="561"/>
      <c r="FU21" s="562"/>
      <c r="FV21" s="563"/>
      <c r="FW21" s="560">
        <f>SUM(FW11:FW20)</f>
        <v>22</v>
      </c>
      <c r="FX21" s="212"/>
      <c r="FY21" s="217"/>
      <c r="FZ21" s="527" t="s">
        <v>43</v>
      </c>
      <c r="GA21" s="136">
        <f>SUM(GA11:GA19)</f>
        <v>2568</v>
      </c>
      <c r="GB21" s="556">
        <f>SUM(GB11:GB19)</f>
        <v>3429</v>
      </c>
      <c r="GC21" s="557">
        <f>SUM(GC11:GC19)</f>
        <v>35</v>
      </c>
      <c r="GD21" s="537" t="s">
        <v>43</v>
      </c>
      <c r="GE21" s="538"/>
      <c r="GF21" s="564" t="s">
        <v>44</v>
      </c>
      <c r="GG21" s="540"/>
      <c r="GH21" s="532"/>
      <c r="GI21" s="532"/>
      <c r="GJ21" s="560">
        <f>SUM(GJ11:GJ19)</f>
        <v>39</v>
      </c>
      <c r="GK21" s="561"/>
      <c r="GL21" s="562"/>
      <c r="GM21" s="563"/>
      <c r="GN21" s="560">
        <f>SUM(GN11:GN20)</f>
        <v>17</v>
      </c>
      <c r="GO21" s="212"/>
      <c r="GP21" s="217"/>
      <c r="GQ21" s="527" t="s">
        <v>43</v>
      </c>
      <c r="GR21" s="136">
        <f>SUM(GR11:GR19)</f>
        <v>2568</v>
      </c>
      <c r="GS21" s="556">
        <f>SUM(GS11:GS19)</f>
        <v>3429</v>
      </c>
      <c r="GT21" s="557">
        <f>SUM(GT11:GT19)</f>
        <v>35</v>
      </c>
      <c r="GU21" s="537" t="s">
        <v>43</v>
      </c>
      <c r="GV21" s="538"/>
      <c r="GW21" s="564" t="s">
        <v>44</v>
      </c>
      <c r="GX21" s="540"/>
      <c r="GY21" s="532"/>
      <c r="GZ21" s="532"/>
      <c r="HA21" s="560">
        <f>SUM(HA11:HA19)</f>
        <v>49</v>
      </c>
      <c r="HB21" s="561"/>
      <c r="HC21" s="562"/>
      <c r="HD21" s="563"/>
      <c r="HE21" s="560">
        <f>SUM(HE11:HE20)</f>
        <v>15</v>
      </c>
      <c r="HF21" s="541"/>
      <c r="HG21" s="541"/>
      <c r="HH21" s="541"/>
      <c r="HI21" s="541"/>
      <c r="HJ21" s="560">
        <f>SUM(HJ11:HJ20)</f>
        <v>49</v>
      </c>
      <c r="HK21" s="146"/>
    </row>
    <row r="22" spans="1:219" s="147" customFormat="1" ht="4.95" customHeight="1" thickBot="1">
      <c r="A22" s="126"/>
      <c r="B22" s="547"/>
      <c r="C22" s="610"/>
      <c r="D22" s="610"/>
      <c r="E22" s="610"/>
      <c r="F22" s="611"/>
      <c r="G22" s="529"/>
      <c r="H22" s="549"/>
      <c r="I22" s="549"/>
      <c r="J22" s="550"/>
      <c r="K22" s="550"/>
      <c r="L22" s="565"/>
      <c r="M22" s="566"/>
      <c r="N22" s="566"/>
      <c r="O22" s="566"/>
      <c r="P22" s="567"/>
      <c r="Q22" s="217"/>
      <c r="R22" s="217"/>
      <c r="S22" s="547"/>
      <c r="T22" s="548"/>
      <c r="U22" s="548"/>
      <c r="V22" s="548"/>
      <c r="W22" s="548"/>
      <c r="X22" s="538"/>
      <c r="Y22" s="554"/>
      <c r="Z22" s="554"/>
      <c r="AA22" s="550"/>
      <c r="AB22" s="550"/>
      <c r="AC22" s="565"/>
      <c r="AD22" s="566"/>
      <c r="AE22" s="566"/>
      <c r="AF22" s="566"/>
      <c r="AG22" s="567"/>
      <c r="AH22" s="217"/>
      <c r="AI22" s="217"/>
      <c r="AJ22" s="547"/>
      <c r="AK22" s="548"/>
      <c r="AL22" s="548"/>
      <c r="AM22" s="548"/>
      <c r="AN22" s="548"/>
      <c r="AO22" s="538"/>
      <c r="AP22" s="554"/>
      <c r="AQ22" s="554"/>
      <c r="AR22" s="550"/>
      <c r="AS22" s="550"/>
      <c r="AT22" s="565"/>
      <c r="AU22" s="566"/>
      <c r="AV22" s="566"/>
      <c r="AW22" s="566"/>
      <c r="AX22" s="567"/>
      <c r="AY22" s="217"/>
      <c r="AZ22" s="217"/>
      <c r="BA22" s="547"/>
      <c r="BB22" s="548"/>
      <c r="BC22" s="548"/>
      <c r="BD22" s="548"/>
      <c r="BE22" s="548"/>
      <c r="BF22" s="538"/>
      <c r="BG22" s="554"/>
      <c r="BH22" s="554"/>
      <c r="BI22" s="550"/>
      <c r="BJ22" s="550"/>
      <c r="BK22" s="565"/>
      <c r="BL22" s="566"/>
      <c r="BM22" s="566"/>
      <c r="BN22" s="566"/>
      <c r="BO22" s="567"/>
      <c r="BP22" s="217"/>
      <c r="BQ22" s="217"/>
      <c r="BR22" s="547"/>
      <c r="BS22" s="548"/>
      <c r="BT22" s="548"/>
      <c r="BU22" s="548"/>
      <c r="BV22" s="548"/>
      <c r="BW22" s="548"/>
      <c r="BX22" s="548"/>
      <c r="BY22" s="548"/>
      <c r="BZ22" s="548"/>
      <c r="CA22" s="555"/>
      <c r="CB22" s="340"/>
      <c r="CC22" s="159"/>
      <c r="CD22" s="159"/>
      <c r="CE22" s="154"/>
      <c r="CF22" s="154"/>
      <c r="CG22" s="170"/>
      <c r="CH22" s="171"/>
      <c r="CI22" s="171"/>
      <c r="CJ22" s="171"/>
      <c r="CK22" s="172"/>
      <c r="CL22" s="158"/>
      <c r="CM22" s="138"/>
      <c r="CN22" s="150"/>
      <c r="CO22" s="151"/>
      <c r="CP22" s="151"/>
      <c r="CQ22" s="151"/>
      <c r="CR22" s="151"/>
      <c r="CS22" s="142"/>
      <c r="CT22" s="159"/>
      <c r="CU22" s="159"/>
      <c r="CV22" s="154"/>
      <c r="CW22" s="154"/>
      <c r="CX22" s="170"/>
      <c r="CY22" s="171"/>
      <c r="CZ22" s="171"/>
      <c r="DA22" s="171"/>
      <c r="DB22" s="172"/>
      <c r="DC22" s="158"/>
      <c r="DD22" s="138"/>
      <c r="DE22" s="150"/>
      <c r="DF22" s="151"/>
      <c r="DG22" s="151"/>
      <c r="DH22" s="151"/>
      <c r="DI22" s="151"/>
      <c r="DJ22" s="142"/>
      <c r="DK22" s="159"/>
      <c r="DL22" s="159"/>
      <c r="DM22" s="154"/>
      <c r="DN22" s="154"/>
      <c r="DO22" s="170"/>
      <c r="DP22" s="171"/>
      <c r="DQ22" s="171"/>
      <c r="DR22" s="171"/>
      <c r="DS22" s="172"/>
      <c r="DT22" s="158"/>
      <c r="DU22" s="138"/>
      <c r="DV22" s="150"/>
      <c r="DW22" s="151"/>
      <c r="DX22" s="151"/>
      <c r="DY22" s="151"/>
      <c r="DZ22" s="151"/>
      <c r="EA22" s="142"/>
      <c r="EB22" s="159"/>
      <c r="EC22" s="159"/>
      <c r="ED22" s="154"/>
      <c r="EE22" s="154"/>
      <c r="EF22" s="170"/>
      <c r="EG22" s="171"/>
      <c r="EH22" s="171"/>
      <c r="EI22" s="171"/>
      <c r="EJ22" s="172"/>
      <c r="EK22" s="158"/>
      <c r="EL22" s="138"/>
      <c r="EM22" s="150"/>
      <c r="EN22" s="151"/>
      <c r="EO22" s="151"/>
      <c r="EP22" s="151"/>
      <c r="EQ22" s="151"/>
      <c r="ER22" s="151"/>
      <c r="ES22" s="151"/>
      <c r="ET22" s="151"/>
      <c r="EU22" s="151"/>
      <c r="EV22" s="582"/>
      <c r="EW22" s="538"/>
      <c r="EX22" s="554"/>
      <c r="EY22" s="554"/>
      <c r="EZ22" s="550"/>
      <c r="FA22" s="550"/>
      <c r="FB22" s="565"/>
      <c r="FC22" s="566"/>
      <c r="FD22" s="566"/>
      <c r="FE22" s="566"/>
      <c r="FF22" s="567"/>
      <c r="FG22" s="217"/>
      <c r="FH22" s="217"/>
      <c r="FI22" s="547"/>
      <c r="FJ22" s="548"/>
      <c r="FK22" s="548"/>
      <c r="FL22" s="548"/>
      <c r="FM22" s="548"/>
      <c r="FN22" s="538"/>
      <c r="FO22" s="554"/>
      <c r="FP22" s="554"/>
      <c r="FQ22" s="550"/>
      <c r="FR22" s="550"/>
      <c r="FS22" s="565"/>
      <c r="FT22" s="566"/>
      <c r="FU22" s="566"/>
      <c r="FV22" s="566"/>
      <c r="FW22" s="567"/>
      <c r="FX22" s="217"/>
      <c r="FY22" s="217"/>
      <c r="FZ22" s="547"/>
      <c r="GA22" s="548"/>
      <c r="GB22" s="548"/>
      <c r="GC22" s="548"/>
      <c r="GD22" s="548"/>
      <c r="GE22" s="538"/>
      <c r="GF22" s="554"/>
      <c r="GG22" s="554"/>
      <c r="GH22" s="550"/>
      <c r="GI22" s="550"/>
      <c r="GJ22" s="565"/>
      <c r="GK22" s="566"/>
      <c r="GL22" s="566"/>
      <c r="GM22" s="566"/>
      <c r="GN22" s="567"/>
      <c r="GO22" s="217"/>
      <c r="GP22" s="217"/>
      <c r="GQ22" s="547"/>
      <c r="GR22" s="548"/>
      <c r="GS22" s="548"/>
      <c r="GT22" s="548"/>
      <c r="GU22" s="548"/>
      <c r="GV22" s="538"/>
      <c r="GW22" s="554"/>
      <c r="GX22" s="554"/>
      <c r="GY22" s="550"/>
      <c r="GZ22" s="550"/>
      <c r="HA22" s="565"/>
      <c r="HB22" s="566"/>
      <c r="HC22" s="566"/>
      <c r="HD22" s="566"/>
      <c r="HE22" s="567"/>
      <c r="HF22" s="548"/>
      <c r="HG22" s="548"/>
      <c r="HH22" s="548"/>
      <c r="HI22" s="548"/>
      <c r="HJ22" s="582"/>
      <c r="HK22" s="146"/>
    </row>
    <row r="23" spans="1:219" s="147" customFormat="1" ht="16" customHeight="1">
      <c r="A23" s="126"/>
      <c r="B23" s="527">
        <v>10</v>
      </c>
      <c r="C23" s="607">
        <v>331</v>
      </c>
      <c r="D23" s="607">
        <v>336</v>
      </c>
      <c r="E23" s="608">
        <v>4</v>
      </c>
      <c r="F23" s="609">
        <v>9</v>
      </c>
      <c r="G23" s="529"/>
      <c r="H23" s="530">
        <v>10</v>
      </c>
      <c r="I23" s="531"/>
      <c r="J23" s="532">
        <f t="shared" ref="J23:K31" si="82">E23</f>
        <v>4</v>
      </c>
      <c r="K23" s="532">
        <f t="shared" si="82"/>
        <v>9</v>
      </c>
      <c r="L23" s="616">
        <v>5</v>
      </c>
      <c r="M23" s="615">
        <f>L7-K23</f>
        <v>8</v>
      </c>
      <c r="N23" s="533">
        <f t="shared" ref="N23:N31" si="83">IF(M23&lt;0,0,IF(M23&lt;18,1,IF(M23&lt;36,2,3)))</f>
        <v>1</v>
      </c>
      <c r="O23" s="780">
        <f t="shared" ref="O23:O31" si="84">J23-L23</f>
        <v>-1</v>
      </c>
      <c r="P23" s="781">
        <f t="shared" ref="P23:P31" si="85">IF(L23&lt;1,"",IF((2+O23+N23)&gt;-1,(2+O23+N23),0))</f>
        <v>2</v>
      </c>
      <c r="Q23" s="212"/>
      <c r="R23" s="217"/>
      <c r="S23" s="527">
        <v>10</v>
      </c>
      <c r="T23" s="535">
        <f>C23</f>
        <v>331</v>
      </c>
      <c r="U23" s="536">
        <v>336</v>
      </c>
      <c r="V23" s="528">
        <f>E23</f>
        <v>4</v>
      </c>
      <c r="W23" s="537">
        <f>F23</f>
        <v>9</v>
      </c>
      <c r="X23" s="538"/>
      <c r="Y23" s="539">
        <v>10</v>
      </c>
      <c r="Z23" s="540"/>
      <c r="AA23" s="532">
        <f t="shared" ref="AA23:AB31" si="86">V23</f>
        <v>4</v>
      </c>
      <c r="AB23" s="532">
        <f t="shared" si="86"/>
        <v>9</v>
      </c>
      <c r="AC23" s="616">
        <v>4</v>
      </c>
      <c r="AD23" s="615">
        <f>AC7-AB23</f>
        <v>5</v>
      </c>
      <c r="AE23" s="533">
        <f t="shared" ref="AE23:AE31" si="87">IF(AD23&lt;0,0,IF(AD23&lt;18,1,IF(AD23&lt;36,2,3)))</f>
        <v>1</v>
      </c>
      <c r="AF23" s="780">
        <f t="shared" ref="AF23:AF31" si="88">AA23-AC23</f>
        <v>0</v>
      </c>
      <c r="AG23" s="781">
        <f t="shared" ref="AG23:AG31" si="89">IF(AC23&lt;1,"",IF((2+AF23+AE23)&gt;-1,(2+AF23+AE23),0))</f>
        <v>3</v>
      </c>
      <c r="AH23" s="212"/>
      <c r="AI23" s="217"/>
      <c r="AJ23" s="527">
        <v>10</v>
      </c>
      <c r="AK23" s="535">
        <f>T23</f>
        <v>331</v>
      </c>
      <c r="AL23" s="536">
        <v>336</v>
      </c>
      <c r="AM23" s="528">
        <f>V23</f>
        <v>4</v>
      </c>
      <c r="AN23" s="537">
        <f>W23</f>
        <v>9</v>
      </c>
      <c r="AO23" s="538"/>
      <c r="AP23" s="539">
        <v>10</v>
      </c>
      <c r="AQ23" s="540"/>
      <c r="AR23" s="532">
        <f t="shared" ref="AR23:AS31" si="90">AM23</f>
        <v>4</v>
      </c>
      <c r="AS23" s="532">
        <f t="shared" si="90"/>
        <v>9</v>
      </c>
      <c r="AT23" s="616">
        <v>7</v>
      </c>
      <c r="AU23" s="615">
        <f>AT7-AS23</f>
        <v>14</v>
      </c>
      <c r="AV23" s="533">
        <f t="shared" ref="AV23:AV31" si="91">IF(AU23&lt;0,0,IF(AU23&lt;18,1,IF(AU23&lt;36,2,3)))</f>
        <v>1</v>
      </c>
      <c r="AW23" s="780">
        <f t="shared" ref="AW23:AW31" si="92">AR23-AT23</f>
        <v>-3</v>
      </c>
      <c r="AX23" s="781">
        <f t="shared" ref="AX23:AX31" si="93">IF(AT23&lt;1,"",IF((2+AW23+AV23)&gt;-1,(2+AW23+AV23),0))</f>
        <v>0</v>
      </c>
      <c r="AY23" s="212"/>
      <c r="AZ23" s="217"/>
      <c r="BA23" s="527">
        <v>10</v>
      </c>
      <c r="BB23" s="535">
        <f>AK23</f>
        <v>331</v>
      </c>
      <c r="BC23" s="536">
        <v>336</v>
      </c>
      <c r="BD23" s="528">
        <f>AM23</f>
        <v>4</v>
      </c>
      <c r="BE23" s="537">
        <f>AN23</f>
        <v>9</v>
      </c>
      <c r="BF23" s="538"/>
      <c r="BG23" s="539">
        <v>10</v>
      </c>
      <c r="BH23" s="540"/>
      <c r="BI23" s="532">
        <f t="shared" ref="BI23:BJ31" si="94">BD23</f>
        <v>4</v>
      </c>
      <c r="BJ23" s="532">
        <f t="shared" si="94"/>
        <v>9</v>
      </c>
      <c r="BK23" s="616">
        <v>5</v>
      </c>
      <c r="BL23" s="615">
        <f>BK7-BJ23</f>
        <v>19</v>
      </c>
      <c r="BM23" s="533">
        <f t="shared" ref="BM23:BM31" si="95">IF(BL23&lt;0,0,IF(BL23&lt;18,1,IF(BL23&lt;36,2,3)))</f>
        <v>2</v>
      </c>
      <c r="BN23" s="780">
        <f t="shared" ref="BN23:BN31" si="96">BI23-BK23</f>
        <v>-1</v>
      </c>
      <c r="BO23" s="781">
        <f t="shared" ref="BO23:BO31" si="97">IF(BK23&lt;1,"",IF((2+BN23+BM23)&gt;-1,(2+BN23+BM23),0))</f>
        <v>3</v>
      </c>
      <c r="BP23" s="212"/>
      <c r="BQ23" s="217"/>
      <c r="BR23" s="527">
        <v>10</v>
      </c>
      <c r="BS23" s="535">
        <f>BB23</f>
        <v>331</v>
      </c>
      <c r="BT23" s="536">
        <v>336</v>
      </c>
      <c r="BU23" s="528">
        <f>BD23</f>
        <v>4</v>
      </c>
      <c r="BV23" s="537">
        <f>BE23</f>
        <v>9</v>
      </c>
      <c r="BW23" s="541">
        <f t="shared" ref="BW23" si="98">P23</f>
        <v>2</v>
      </c>
      <c r="BX23" s="541">
        <f t="shared" ref="BX23" si="99">AG23</f>
        <v>3</v>
      </c>
      <c r="BY23" s="541">
        <f t="shared" ref="BY23" si="100">AX23</f>
        <v>0</v>
      </c>
      <c r="BZ23" s="541">
        <f t="shared" ref="BZ23" si="101">BO23</f>
        <v>3</v>
      </c>
      <c r="CA23" s="568">
        <f>SUMPRODUCT(LARGE(BW23:BZ23,{1,2,3}))</f>
        <v>8</v>
      </c>
      <c r="CB23" s="340"/>
      <c r="CC23" s="143">
        <v>10</v>
      </c>
      <c r="CD23" s="144"/>
      <c r="CE23" s="134">
        <f t="shared" ref="CE23:CF31" si="102">BU23</f>
        <v>4</v>
      </c>
      <c r="CF23" s="134">
        <f t="shared" si="102"/>
        <v>9</v>
      </c>
      <c r="CG23" s="616">
        <v>6</v>
      </c>
      <c r="CH23" s="452">
        <f>CG7-CF23</f>
        <v>14</v>
      </c>
      <c r="CI23" s="135">
        <f t="shared" ref="CI23:CI31" si="103">IF(CH23&lt;0,0,IF(CH23&lt;18,1,IF(CH23&lt;36,2,3)))</f>
        <v>1</v>
      </c>
      <c r="CJ23" s="784">
        <f t="shared" ref="CJ23:CJ31" si="104">CE23-CG23</f>
        <v>-2</v>
      </c>
      <c r="CK23" s="781">
        <f t="shared" ref="CK23:CK31" si="105">IF(CG23&lt;1,"",IF((2+CJ23+CI23)&gt;-1,(2+CJ23+CI23),0))</f>
        <v>1</v>
      </c>
      <c r="CL23" s="137"/>
      <c r="CM23" s="138"/>
      <c r="CN23" s="127">
        <v>10</v>
      </c>
      <c r="CO23" s="139">
        <f>BS23</f>
        <v>331</v>
      </c>
      <c r="CP23" s="140">
        <v>336</v>
      </c>
      <c r="CQ23" s="129">
        <f>BU23</f>
        <v>4</v>
      </c>
      <c r="CR23" s="141">
        <f>BV23</f>
        <v>9</v>
      </c>
      <c r="CS23" s="142"/>
      <c r="CT23" s="143">
        <v>10</v>
      </c>
      <c r="CU23" s="144"/>
      <c r="CV23" s="134">
        <f t="shared" ref="CV23:CW31" si="106">CQ23</f>
        <v>4</v>
      </c>
      <c r="CW23" s="134">
        <f t="shared" si="106"/>
        <v>9</v>
      </c>
      <c r="CX23" s="616">
        <v>7</v>
      </c>
      <c r="CY23" s="452">
        <f>CX7-CW23</f>
        <v>13</v>
      </c>
      <c r="CZ23" s="135">
        <f t="shared" ref="CZ23:CZ31" si="107">IF(CY23&lt;0,0,IF(CY23&lt;18,1,IF(CY23&lt;36,2,3)))</f>
        <v>1</v>
      </c>
      <c r="DA23" s="784">
        <f t="shared" ref="DA23:DA31" si="108">CV23-CX23</f>
        <v>-3</v>
      </c>
      <c r="DB23" s="781">
        <f t="shared" ref="DB23:DB31" si="109">IF(CX23&lt;1,"",IF((2+DA23+CZ23)&gt;-1,(2+DA23+CZ23),0))</f>
        <v>0</v>
      </c>
      <c r="DC23" s="137"/>
      <c r="DD23" s="138"/>
      <c r="DE23" s="127">
        <v>10</v>
      </c>
      <c r="DF23" s="139">
        <f>CO23</f>
        <v>331</v>
      </c>
      <c r="DG23" s="140">
        <v>336</v>
      </c>
      <c r="DH23" s="129">
        <f>CQ23</f>
        <v>4</v>
      </c>
      <c r="DI23" s="141">
        <f>CR23</f>
        <v>9</v>
      </c>
      <c r="DJ23" s="142"/>
      <c r="DK23" s="143">
        <v>10</v>
      </c>
      <c r="DL23" s="144"/>
      <c r="DM23" s="134">
        <f t="shared" ref="DM23:DN31" si="110">DH23</f>
        <v>4</v>
      </c>
      <c r="DN23" s="134">
        <f t="shared" si="110"/>
        <v>9</v>
      </c>
      <c r="DO23" s="616">
        <v>5</v>
      </c>
      <c r="DP23" s="452">
        <f>DO7-DN23</f>
        <v>7</v>
      </c>
      <c r="DQ23" s="135">
        <f t="shared" ref="DQ23:DQ31" si="111">IF(DP23&lt;0,0,IF(DP23&lt;18,1,IF(DP23&lt;36,2,3)))</f>
        <v>1</v>
      </c>
      <c r="DR23" s="784">
        <f t="shared" ref="DR23:DR31" si="112">DM23-DO23</f>
        <v>-1</v>
      </c>
      <c r="DS23" s="781">
        <f t="shared" ref="DS23:DS31" si="113">IF(DO23&lt;1,"",IF((2+DR23+DQ23)&gt;-1,(2+DR23+DQ23),0))</f>
        <v>2</v>
      </c>
      <c r="DT23" s="137"/>
      <c r="DU23" s="138"/>
      <c r="DV23" s="127">
        <v>10</v>
      </c>
      <c r="DW23" s="139">
        <f>DF23</f>
        <v>331</v>
      </c>
      <c r="DX23" s="140">
        <v>336</v>
      </c>
      <c r="DY23" s="129">
        <f>DH23</f>
        <v>4</v>
      </c>
      <c r="DZ23" s="141">
        <f>DI23</f>
        <v>9</v>
      </c>
      <c r="EA23" s="142"/>
      <c r="EB23" s="143">
        <v>10</v>
      </c>
      <c r="EC23" s="144"/>
      <c r="ED23" s="134">
        <f t="shared" ref="ED23:EE31" si="114">DY23</f>
        <v>4</v>
      </c>
      <c r="EE23" s="134">
        <f t="shared" si="114"/>
        <v>9</v>
      </c>
      <c r="EF23" s="616">
        <v>6</v>
      </c>
      <c r="EG23" s="452">
        <f>EF7-EE23</f>
        <v>7</v>
      </c>
      <c r="EH23" s="135">
        <f t="shared" ref="EH23:EH31" si="115">IF(EG23&lt;0,0,IF(EG23&lt;18,1,IF(EG23&lt;36,2,3)))</f>
        <v>1</v>
      </c>
      <c r="EI23" s="784">
        <f t="shared" ref="EI23:EI31" si="116">ED23-EF23</f>
        <v>-2</v>
      </c>
      <c r="EJ23" s="781">
        <f t="shared" ref="EJ23:EJ31" si="117">IF(EF23&lt;1,"",IF((2+EI23+EH23)&gt;-1,(2+EI23+EH23),0))</f>
        <v>1</v>
      </c>
      <c r="EK23" s="137"/>
      <c r="EL23" s="138"/>
      <c r="EM23" s="127">
        <v>10</v>
      </c>
      <c r="EN23" s="139">
        <f>DW23</f>
        <v>331</v>
      </c>
      <c r="EO23" s="140">
        <v>336</v>
      </c>
      <c r="EP23" s="129">
        <f>DY23</f>
        <v>4</v>
      </c>
      <c r="EQ23" s="141">
        <f>DZ23</f>
        <v>9</v>
      </c>
      <c r="ER23" s="359">
        <f t="shared" ref="ER23:ER31" si="118">CK23</f>
        <v>1</v>
      </c>
      <c r="ES23" s="359">
        <f t="shared" ref="ES23:ES31" si="119">DB23</f>
        <v>0</v>
      </c>
      <c r="ET23" s="359">
        <f t="shared" ref="ET23:ET31" si="120">DS23</f>
        <v>2</v>
      </c>
      <c r="EU23" s="359">
        <f t="shared" ref="EU23:EU31" si="121">EJ23</f>
        <v>1</v>
      </c>
      <c r="EV23" s="568">
        <f>SUMPRODUCT(LARGE(ER23:EU23,{1,2,3}))</f>
        <v>4</v>
      </c>
      <c r="EW23" s="538"/>
      <c r="EX23" s="539">
        <v>10</v>
      </c>
      <c r="EY23" s="540"/>
      <c r="EZ23" s="532">
        <f t="shared" ref="EZ23:FA31" si="122">EP23</f>
        <v>4</v>
      </c>
      <c r="FA23" s="532">
        <f t="shared" si="122"/>
        <v>9</v>
      </c>
      <c r="FB23" s="616">
        <v>6</v>
      </c>
      <c r="FC23" s="615">
        <f>FB7-FA23</f>
        <v>4</v>
      </c>
      <c r="FD23" s="533">
        <f t="shared" ref="FD23:FD31" si="123">IF(FC23&lt;0,0,IF(FC23&lt;18,1,IF(FC23&lt;36,2,3)))</f>
        <v>1</v>
      </c>
      <c r="FE23" s="780">
        <f t="shared" ref="FE23:FE31" si="124">EZ23-FB23</f>
        <v>-2</v>
      </c>
      <c r="FF23" s="781">
        <f t="shared" ref="FF23:FF31" si="125">IF(FB23&lt;1,"",IF((2+FE23+FD23)&gt;-1,(2+FE23+FD23),0))</f>
        <v>1</v>
      </c>
      <c r="FG23" s="212"/>
      <c r="FH23" s="217"/>
      <c r="FI23" s="527">
        <v>10</v>
      </c>
      <c r="FJ23" s="535">
        <f>EN23</f>
        <v>331</v>
      </c>
      <c r="FK23" s="536">
        <v>336</v>
      </c>
      <c r="FL23" s="528">
        <f>EP23</f>
        <v>4</v>
      </c>
      <c r="FM23" s="537">
        <f>EQ23</f>
        <v>9</v>
      </c>
      <c r="FN23" s="538"/>
      <c r="FO23" s="539">
        <v>10</v>
      </c>
      <c r="FP23" s="540"/>
      <c r="FQ23" s="532">
        <f t="shared" ref="FQ23:FR31" si="126">FL23</f>
        <v>4</v>
      </c>
      <c r="FR23" s="532">
        <f t="shared" si="126"/>
        <v>9</v>
      </c>
      <c r="FS23" s="616">
        <v>5</v>
      </c>
      <c r="FT23" s="615">
        <f>FS7-FR23</f>
        <v>13</v>
      </c>
      <c r="FU23" s="533">
        <f t="shared" ref="FU23:FU31" si="127">IF(FT23&lt;0,0,IF(FT23&lt;18,1,IF(FT23&lt;36,2,3)))</f>
        <v>1</v>
      </c>
      <c r="FV23" s="780">
        <f t="shared" ref="FV23:FV31" si="128">FQ23-FS23</f>
        <v>-1</v>
      </c>
      <c r="FW23" s="781">
        <f t="shared" ref="FW23:FW31" si="129">IF(FS23&lt;1,"",IF((2+FV23+FU23)&gt;-1,(2+FV23+FU23),0))</f>
        <v>2</v>
      </c>
      <c r="FX23" s="212"/>
      <c r="FY23" s="217"/>
      <c r="FZ23" s="527">
        <v>10</v>
      </c>
      <c r="GA23" s="535">
        <f>FJ23</f>
        <v>331</v>
      </c>
      <c r="GB23" s="536">
        <v>336</v>
      </c>
      <c r="GC23" s="528">
        <f>FL23</f>
        <v>4</v>
      </c>
      <c r="GD23" s="537">
        <f>FM23</f>
        <v>9</v>
      </c>
      <c r="GE23" s="538"/>
      <c r="GF23" s="539">
        <v>10</v>
      </c>
      <c r="GG23" s="540"/>
      <c r="GH23" s="532">
        <f t="shared" ref="GH23:GI31" si="130">GC23</f>
        <v>4</v>
      </c>
      <c r="GI23" s="532">
        <f t="shared" si="130"/>
        <v>9</v>
      </c>
      <c r="GJ23" s="616">
        <v>6</v>
      </c>
      <c r="GK23" s="615">
        <f>GJ7-GI23</f>
        <v>-3</v>
      </c>
      <c r="GL23" s="533">
        <f t="shared" ref="GL23:GL31" si="131">IF(GK23&lt;0,0,IF(GK23&lt;18,1,IF(GK23&lt;36,2,3)))</f>
        <v>0</v>
      </c>
      <c r="GM23" s="780">
        <f t="shared" ref="GM23:GM31" si="132">GH23-GJ23</f>
        <v>-2</v>
      </c>
      <c r="GN23" s="781">
        <f t="shared" ref="GN23:GN31" si="133">IF(GJ23&lt;1,"",IF((2+GM23+GL23)&gt;-1,(2+GM23+GL23),0))</f>
        <v>0</v>
      </c>
      <c r="GO23" s="212"/>
      <c r="GP23" s="217"/>
      <c r="GQ23" s="527">
        <v>10</v>
      </c>
      <c r="GR23" s="535">
        <f>GA23</f>
        <v>331</v>
      </c>
      <c r="GS23" s="536">
        <v>336</v>
      </c>
      <c r="GT23" s="528">
        <f>GC23</f>
        <v>4</v>
      </c>
      <c r="GU23" s="537">
        <f>GD23</f>
        <v>9</v>
      </c>
      <c r="GV23" s="538"/>
      <c r="GW23" s="539">
        <v>10</v>
      </c>
      <c r="GX23" s="540"/>
      <c r="GY23" s="532">
        <f t="shared" ref="GY23:GZ31" si="134">GT23</f>
        <v>4</v>
      </c>
      <c r="GZ23" s="532">
        <f t="shared" si="134"/>
        <v>9</v>
      </c>
      <c r="HA23" s="616">
        <v>6</v>
      </c>
      <c r="HB23" s="615">
        <f>HA7-GZ23</f>
        <v>13</v>
      </c>
      <c r="HC23" s="533">
        <f t="shared" ref="HC23:HC31" si="135">IF(HB23&lt;0,0,IF(HB23&lt;18,1,IF(HB23&lt;36,2,3)))</f>
        <v>1</v>
      </c>
      <c r="HD23" s="780">
        <f t="shared" ref="HD23:HD31" si="136">GY23-HA23</f>
        <v>-2</v>
      </c>
      <c r="HE23" s="781">
        <f t="shared" ref="HE23:HE31" si="137">IF(HA23&lt;1,"",IF((2+HD23+HC23)&gt;-1,(2+HD23+HC23),0))</f>
        <v>1</v>
      </c>
      <c r="HF23" s="541">
        <f t="shared" ref="HF23:HF31" si="138">FF23</f>
        <v>1</v>
      </c>
      <c r="HG23" s="541">
        <f t="shared" ref="HG23:HG31" si="139">FW23</f>
        <v>2</v>
      </c>
      <c r="HH23" s="541">
        <f t="shared" ref="HH23:HH31" si="140">GN23</f>
        <v>0</v>
      </c>
      <c r="HI23" s="541">
        <f t="shared" ref="HI23:HI31" si="141">HE23</f>
        <v>1</v>
      </c>
      <c r="HJ23" s="568">
        <f>SUMPRODUCT(LARGE(HF23:HI23,{1,2,3}))</f>
        <v>4</v>
      </c>
      <c r="HK23" s="146"/>
    </row>
    <row r="24" spans="1:219" s="147" customFormat="1" ht="16" customHeight="1">
      <c r="A24" s="126"/>
      <c r="B24" s="527">
        <v>11</v>
      </c>
      <c r="C24" s="607">
        <v>146</v>
      </c>
      <c r="D24" s="607">
        <v>197</v>
      </c>
      <c r="E24" s="608">
        <v>3</v>
      </c>
      <c r="F24" s="609">
        <v>13</v>
      </c>
      <c r="G24" s="529"/>
      <c r="H24" s="530">
        <v>11</v>
      </c>
      <c r="I24" s="531"/>
      <c r="J24" s="532">
        <f t="shared" si="82"/>
        <v>3</v>
      </c>
      <c r="K24" s="532">
        <f t="shared" si="82"/>
        <v>13</v>
      </c>
      <c r="L24" s="617">
        <v>3</v>
      </c>
      <c r="M24" s="615">
        <f>L7-K24</f>
        <v>4</v>
      </c>
      <c r="N24" s="533">
        <f t="shared" si="83"/>
        <v>1</v>
      </c>
      <c r="O24" s="780">
        <f t="shared" si="84"/>
        <v>0</v>
      </c>
      <c r="P24" s="782">
        <f t="shared" si="85"/>
        <v>3</v>
      </c>
      <c r="Q24" s="212"/>
      <c r="R24" s="217"/>
      <c r="S24" s="527">
        <v>11</v>
      </c>
      <c r="T24" s="535">
        <f t="shared" ref="T24:T31" si="142">C24</f>
        <v>146</v>
      </c>
      <c r="U24" s="536">
        <v>336</v>
      </c>
      <c r="V24" s="528">
        <f t="shared" ref="V24:W31" si="143">E24</f>
        <v>3</v>
      </c>
      <c r="W24" s="537">
        <f t="shared" si="143"/>
        <v>13</v>
      </c>
      <c r="X24" s="538"/>
      <c r="Y24" s="539">
        <v>11</v>
      </c>
      <c r="Z24" s="540"/>
      <c r="AA24" s="532">
        <f t="shared" si="86"/>
        <v>3</v>
      </c>
      <c r="AB24" s="532">
        <f t="shared" si="86"/>
        <v>13</v>
      </c>
      <c r="AC24" s="617">
        <v>3</v>
      </c>
      <c r="AD24" s="615">
        <f>AC7-AB24</f>
        <v>1</v>
      </c>
      <c r="AE24" s="533">
        <f t="shared" si="87"/>
        <v>1</v>
      </c>
      <c r="AF24" s="780">
        <f t="shared" si="88"/>
        <v>0</v>
      </c>
      <c r="AG24" s="782">
        <f t="shared" si="89"/>
        <v>3</v>
      </c>
      <c r="AH24" s="212"/>
      <c r="AI24" s="217"/>
      <c r="AJ24" s="527">
        <v>11</v>
      </c>
      <c r="AK24" s="535">
        <f t="shared" ref="AK24:AK31" si="144">T24</f>
        <v>146</v>
      </c>
      <c r="AL24" s="536">
        <v>336</v>
      </c>
      <c r="AM24" s="528">
        <f t="shared" ref="AM24:AN31" si="145">V24</f>
        <v>3</v>
      </c>
      <c r="AN24" s="537">
        <f t="shared" si="145"/>
        <v>13</v>
      </c>
      <c r="AO24" s="538"/>
      <c r="AP24" s="539">
        <v>11</v>
      </c>
      <c r="AQ24" s="540"/>
      <c r="AR24" s="532">
        <f t="shared" si="90"/>
        <v>3</v>
      </c>
      <c r="AS24" s="532">
        <f t="shared" si="90"/>
        <v>13</v>
      </c>
      <c r="AT24" s="617">
        <v>4</v>
      </c>
      <c r="AU24" s="615">
        <f>AT7-AS24</f>
        <v>10</v>
      </c>
      <c r="AV24" s="533">
        <f t="shared" si="91"/>
        <v>1</v>
      </c>
      <c r="AW24" s="780">
        <f t="shared" si="92"/>
        <v>-1</v>
      </c>
      <c r="AX24" s="782">
        <f t="shared" si="93"/>
        <v>2</v>
      </c>
      <c r="AY24" s="212"/>
      <c r="AZ24" s="217"/>
      <c r="BA24" s="527">
        <v>11</v>
      </c>
      <c r="BB24" s="535">
        <f t="shared" ref="BB24:BB31" si="146">AK24</f>
        <v>146</v>
      </c>
      <c r="BC24" s="536">
        <v>336</v>
      </c>
      <c r="BD24" s="528">
        <f t="shared" ref="BD24:BE31" si="147">AM24</f>
        <v>3</v>
      </c>
      <c r="BE24" s="537">
        <f t="shared" si="147"/>
        <v>13</v>
      </c>
      <c r="BF24" s="538"/>
      <c r="BG24" s="539">
        <v>11</v>
      </c>
      <c r="BH24" s="540"/>
      <c r="BI24" s="532">
        <f t="shared" si="94"/>
        <v>3</v>
      </c>
      <c r="BJ24" s="532">
        <f t="shared" si="94"/>
        <v>13</v>
      </c>
      <c r="BK24" s="617">
        <v>4</v>
      </c>
      <c r="BL24" s="615">
        <f>BK7-BJ24</f>
        <v>15</v>
      </c>
      <c r="BM24" s="533">
        <f t="shared" si="95"/>
        <v>1</v>
      </c>
      <c r="BN24" s="780">
        <f t="shared" si="96"/>
        <v>-1</v>
      </c>
      <c r="BO24" s="782">
        <f t="shared" si="97"/>
        <v>2</v>
      </c>
      <c r="BP24" s="212"/>
      <c r="BQ24" s="217"/>
      <c r="BR24" s="527">
        <v>11</v>
      </c>
      <c r="BS24" s="535">
        <f t="shared" ref="BS24:BS31" si="148">BB24</f>
        <v>146</v>
      </c>
      <c r="BT24" s="536">
        <v>336</v>
      </c>
      <c r="BU24" s="528">
        <f t="shared" ref="BU24:BV31" si="149">BD24</f>
        <v>3</v>
      </c>
      <c r="BV24" s="537">
        <f t="shared" si="149"/>
        <v>13</v>
      </c>
      <c r="BW24" s="541">
        <f t="shared" ref="BW24:BW25" si="150">P24</f>
        <v>3</v>
      </c>
      <c r="BX24" s="541">
        <f t="shared" ref="BX24:BX25" si="151">AG24</f>
        <v>3</v>
      </c>
      <c r="BY24" s="541">
        <f t="shared" ref="BY24:BY25" si="152">AX24</f>
        <v>2</v>
      </c>
      <c r="BZ24" s="541">
        <f t="shared" ref="BZ24:BZ25" si="153">BO24</f>
        <v>2</v>
      </c>
      <c r="CA24" s="544">
        <f>SUMPRODUCT(LARGE(BW24:BZ24,{1,2,3}))</f>
        <v>8</v>
      </c>
      <c r="CB24" s="340"/>
      <c r="CC24" s="143">
        <v>11</v>
      </c>
      <c r="CD24" s="144"/>
      <c r="CE24" s="134">
        <f t="shared" si="102"/>
        <v>3</v>
      </c>
      <c r="CF24" s="134">
        <f t="shared" si="102"/>
        <v>13</v>
      </c>
      <c r="CG24" s="617">
        <v>4</v>
      </c>
      <c r="CH24" s="452">
        <f>CG7-CF24</f>
        <v>10</v>
      </c>
      <c r="CI24" s="135">
        <f t="shared" si="103"/>
        <v>1</v>
      </c>
      <c r="CJ24" s="784">
        <f t="shared" si="104"/>
        <v>-1</v>
      </c>
      <c r="CK24" s="782">
        <f t="shared" si="105"/>
        <v>2</v>
      </c>
      <c r="CL24" s="137"/>
      <c r="CM24" s="138"/>
      <c r="CN24" s="127">
        <v>11</v>
      </c>
      <c r="CO24" s="139">
        <f t="shared" ref="CO24:CO31" si="154">BS24</f>
        <v>146</v>
      </c>
      <c r="CP24" s="140">
        <v>336</v>
      </c>
      <c r="CQ24" s="129">
        <f t="shared" ref="CQ24:CR31" si="155">BU24</f>
        <v>3</v>
      </c>
      <c r="CR24" s="141">
        <f t="shared" si="155"/>
        <v>13</v>
      </c>
      <c r="CS24" s="142"/>
      <c r="CT24" s="143">
        <v>11</v>
      </c>
      <c r="CU24" s="144"/>
      <c r="CV24" s="134">
        <f t="shared" si="106"/>
        <v>3</v>
      </c>
      <c r="CW24" s="134">
        <f t="shared" si="106"/>
        <v>13</v>
      </c>
      <c r="CX24" s="617">
        <v>6</v>
      </c>
      <c r="CY24" s="452">
        <f>CX7-CW24</f>
        <v>9</v>
      </c>
      <c r="CZ24" s="135">
        <f t="shared" si="107"/>
        <v>1</v>
      </c>
      <c r="DA24" s="784">
        <f t="shared" si="108"/>
        <v>-3</v>
      </c>
      <c r="DB24" s="782">
        <f t="shared" si="109"/>
        <v>0</v>
      </c>
      <c r="DC24" s="137"/>
      <c r="DD24" s="138"/>
      <c r="DE24" s="127">
        <v>11</v>
      </c>
      <c r="DF24" s="139">
        <f t="shared" ref="DF24:DF31" si="156">CO24</f>
        <v>146</v>
      </c>
      <c r="DG24" s="140">
        <v>336</v>
      </c>
      <c r="DH24" s="129">
        <f t="shared" ref="DH24:DI31" si="157">CQ24</f>
        <v>3</v>
      </c>
      <c r="DI24" s="141">
        <f t="shared" si="157"/>
        <v>13</v>
      </c>
      <c r="DJ24" s="142"/>
      <c r="DK24" s="143">
        <v>11</v>
      </c>
      <c r="DL24" s="144"/>
      <c r="DM24" s="134">
        <f t="shared" si="110"/>
        <v>3</v>
      </c>
      <c r="DN24" s="134">
        <f t="shared" si="110"/>
        <v>13</v>
      </c>
      <c r="DO24" s="617">
        <v>4</v>
      </c>
      <c r="DP24" s="452">
        <f>DO7-DN24</f>
        <v>3</v>
      </c>
      <c r="DQ24" s="135">
        <f t="shared" si="111"/>
        <v>1</v>
      </c>
      <c r="DR24" s="784">
        <f t="shared" si="112"/>
        <v>-1</v>
      </c>
      <c r="DS24" s="782">
        <f t="shared" si="113"/>
        <v>2</v>
      </c>
      <c r="DT24" s="137"/>
      <c r="DU24" s="138"/>
      <c r="DV24" s="127">
        <v>11</v>
      </c>
      <c r="DW24" s="139">
        <f t="shared" ref="DW24:DW31" si="158">DF24</f>
        <v>146</v>
      </c>
      <c r="DX24" s="140">
        <v>336</v>
      </c>
      <c r="DY24" s="129">
        <f t="shared" ref="DY24:DZ31" si="159">DH24</f>
        <v>3</v>
      </c>
      <c r="DZ24" s="141">
        <f t="shared" si="159"/>
        <v>13</v>
      </c>
      <c r="EA24" s="142"/>
      <c r="EB24" s="143">
        <v>11</v>
      </c>
      <c r="EC24" s="144"/>
      <c r="ED24" s="134">
        <f t="shared" si="114"/>
        <v>3</v>
      </c>
      <c r="EE24" s="134">
        <f t="shared" si="114"/>
        <v>13</v>
      </c>
      <c r="EF24" s="617">
        <v>4</v>
      </c>
      <c r="EG24" s="452">
        <f>EF7-EE24</f>
        <v>3</v>
      </c>
      <c r="EH24" s="135">
        <f t="shared" si="115"/>
        <v>1</v>
      </c>
      <c r="EI24" s="784">
        <f t="shared" si="116"/>
        <v>-1</v>
      </c>
      <c r="EJ24" s="782">
        <f t="shared" si="117"/>
        <v>2</v>
      </c>
      <c r="EK24" s="137"/>
      <c r="EL24" s="138"/>
      <c r="EM24" s="127">
        <v>11</v>
      </c>
      <c r="EN24" s="139">
        <f t="shared" ref="EN24:EN31" si="160">DW24</f>
        <v>146</v>
      </c>
      <c r="EO24" s="140">
        <v>336</v>
      </c>
      <c r="EP24" s="129">
        <f t="shared" ref="EP24:EQ31" si="161">DY24</f>
        <v>3</v>
      </c>
      <c r="EQ24" s="141">
        <f t="shared" si="161"/>
        <v>13</v>
      </c>
      <c r="ER24" s="359">
        <f t="shared" si="118"/>
        <v>2</v>
      </c>
      <c r="ES24" s="359">
        <f t="shared" si="119"/>
        <v>0</v>
      </c>
      <c r="ET24" s="359">
        <f t="shared" si="120"/>
        <v>2</v>
      </c>
      <c r="EU24" s="359">
        <f t="shared" si="121"/>
        <v>2</v>
      </c>
      <c r="EV24" s="544">
        <f>SUMPRODUCT(LARGE(ER24:EU24,{1,2,3}))</f>
        <v>6</v>
      </c>
      <c r="EW24" s="538"/>
      <c r="EX24" s="539">
        <v>11</v>
      </c>
      <c r="EY24" s="540"/>
      <c r="EZ24" s="532">
        <f t="shared" si="122"/>
        <v>3</v>
      </c>
      <c r="FA24" s="532">
        <f t="shared" si="122"/>
        <v>13</v>
      </c>
      <c r="FB24" s="617">
        <v>3</v>
      </c>
      <c r="FC24" s="615">
        <f>FB7-FA24</f>
        <v>0</v>
      </c>
      <c r="FD24" s="533">
        <f t="shared" si="123"/>
        <v>1</v>
      </c>
      <c r="FE24" s="780">
        <f t="shared" si="124"/>
        <v>0</v>
      </c>
      <c r="FF24" s="782">
        <f t="shared" si="125"/>
        <v>3</v>
      </c>
      <c r="FG24" s="212"/>
      <c r="FH24" s="217"/>
      <c r="FI24" s="527">
        <v>11</v>
      </c>
      <c r="FJ24" s="535">
        <f t="shared" ref="FJ24:FJ31" si="162">EN24</f>
        <v>146</v>
      </c>
      <c r="FK24" s="536">
        <v>336</v>
      </c>
      <c r="FL24" s="528">
        <f t="shared" ref="FL24:FM31" si="163">EP24</f>
        <v>3</v>
      </c>
      <c r="FM24" s="537">
        <f t="shared" si="163"/>
        <v>13</v>
      </c>
      <c r="FN24" s="538"/>
      <c r="FO24" s="539">
        <v>11</v>
      </c>
      <c r="FP24" s="540"/>
      <c r="FQ24" s="532">
        <f t="shared" si="126"/>
        <v>3</v>
      </c>
      <c r="FR24" s="532">
        <f t="shared" si="126"/>
        <v>13</v>
      </c>
      <c r="FS24" s="617">
        <v>3</v>
      </c>
      <c r="FT24" s="615">
        <f>FS7-FR24</f>
        <v>9</v>
      </c>
      <c r="FU24" s="533">
        <f t="shared" si="127"/>
        <v>1</v>
      </c>
      <c r="FV24" s="780">
        <f t="shared" si="128"/>
        <v>0</v>
      </c>
      <c r="FW24" s="782">
        <f t="shared" si="129"/>
        <v>3</v>
      </c>
      <c r="FX24" s="212"/>
      <c r="FY24" s="217"/>
      <c r="FZ24" s="527">
        <v>11</v>
      </c>
      <c r="GA24" s="535">
        <f t="shared" ref="GA24:GA31" si="164">FJ24</f>
        <v>146</v>
      </c>
      <c r="GB24" s="536">
        <v>336</v>
      </c>
      <c r="GC24" s="528">
        <f t="shared" ref="GC24:GD31" si="165">FL24</f>
        <v>3</v>
      </c>
      <c r="GD24" s="537">
        <f t="shared" si="165"/>
        <v>13</v>
      </c>
      <c r="GE24" s="538"/>
      <c r="GF24" s="539">
        <v>11</v>
      </c>
      <c r="GG24" s="540"/>
      <c r="GH24" s="532">
        <f t="shared" si="130"/>
        <v>3</v>
      </c>
      <c r="GI24" s="532">
        <f t="shared" si="130"/>
        <v>13</v>
      </c>
      <c r="GJ24" s="617">
        <v>3</v>
      </c>
      <c r="GK24" s="615">
        <f>GJ7-GI24</f>
        <v>-7</v>
      </c>
      <c r="GL24" s="533">
        <f t="shared" si="131"/>
        <v>0</v>
      </c>
      <c r="GM24" s="780">
        <f t="shared" si="132"/>
        <v>0</v>
      </c>
      <c r="GN24" s="782">
        <f t="shared" si="133"/>
        <v>2</v>
      </c>
      <c r="GO24" s="212"/>
      <c r="GP24" s="217"/>
      <c r="GQ24" s="527">
        <v>11</v>
      </c>
      <c r="GR24" s="535">
        <f t="shared" ref="GR24:GR31" si="166">GA24</f>
        <v>146</v>
      </c>
      <c r="GS24" s="536">
        <v>336</v>
      </c>
      <c r="GT24" s="528">
        <f t="shared" ref="GT24:GU31" si="167">GC24</f>
        <v>3</v>
      </c>
      <c r="GU24" s="537">
        <f t="shared" si="167"/>
        <v>13</v>
      </c>
      <c r="GV24" s="538"/>
      <c r="GW24" s="539">
        <v>11</v>
      </c>
      <c r="GX24" s="540"/>
      <c r="GY24" s="532">
        <f t="shared" si="134"/>
        <v>3</v>
      </c>
      <c r="GZ24" s="532">
        <f t="shared" si="134"/>
        <v>13</v>
      </c>
      <c r="HA24" s="617">
        <v>4</v>
      </c>
      <c r="HB24" s="615">
        <f>HA7-GZ24</f>
        <v>9</v>
      </c>
      <c r="HC24" s="533">
        <f t="shared" si="135"/>
        <v>1</v>
      </c>
      <c r="HD24" s="780">
        <f t="shared" si="136"/>
        <v>-1</v>
      </c>
      <c r="HE24" s="782">
        <f t="shared" si="137"/>
        <v>2</v>
      </c>
      <c r="HF24" s="541">
        <f t="shared" si="138"/>
        <v>3</v>
      </c>
      <c r="HG24" s="541">
        <f t="shared" si="139"/>
        <v>3</v>
      </c>
      <c r="HH24" s="541">
        <f t="shared" si="140"/>
        <v>2</v>
      </c>
      <c r="HI24" s="541">
        <f t="shared" si="141"/>
        <v>2</v>
      </c>
      <c r="HJ24" s="544">
        <f>SUMPRODUCT(LARGE(HF24:HI24,{1,2,3}))</f>
        <v>8</v>
      </c>
      <c r="HK24" s="146"/>
    </row>
    <row r="25" spans="1:219" s="147" customFormat="1" ht="16" customHeight="1">
      <c r="A25" s="126"/>
      <c r="B25" s="527">
        <v>12</v>
      </c>
      <c r="C25" s="607">
        <v>422</v>
      </c>
      <c r="D25" s="607">
        <v>471</v>
      </c>
      <c r="E25" s="608">
        <v>5</v>
      </c>
      <c r="F25" s="609">
        <v>7</v>
      </c>
      <c r="G25" s="529"/>
      <c r="H25" s="530">
        <v>12</v>
      </c>
      <c r="I25" s="531"/>
      <c r="J25" s="532">
        <f t="shared" si="82"/>
        <v>5</v>
      </c>
      <c r="K25" s="532">
        <f t="shared" si="82"/>
        <v>7</v>
      </c>
      <c r="L25" s="617">
        <v>5</v>
      </c>
      <c r="M25" s="615">
        <f>L7-K25</f>
        <v>10</v>
      </c>
      <c r="N25" s="533">
        <f t="shared" si="83"/>
        <v>1</v>
      </c>
      <c r="O25" s="780">
        <f t="shared" si="84"/>
        <v>0</v>
      </c>
      <c r="P25" s="782">
        <f t="shared" si="85"/>
        <v>3</v>
      </c>
      <c r="Q25" s="212"/>
      <c r="R25" s="217"/>
      <c r="S25" s="527">
        <v>12</v>
      </c>
      <c r="T25" s="535">
        <f t="shared" si="142"/>
        <v>422</v>
      </c>
      <c r="U25" s="536">
        <v>336</v>
      </c>
      <c r="V25" s="528">
        <f t="shared" si="143"/>
        <v>5</v>
      </c>
      <c r="W25" s="537">
        <f t="shared" si="143"/>
        <v>7</v>
      </c>
      <c r="X25" s="538"/>
      <c r="Y25" s="539">
        <v>12</v>
      </c>
      <c r="Z25" s="540"/>
      <c r="AA25" s="532">
        <f t="shared" si="86"/>
        <v>5</v>
      </c>
      <c r="AB25" s="532">
        <f t="shared" si="86"/>
        <v>7</v>
      </c>
      <c r="AC25" s="617">
        <v>5</v>
      </c>
      <c r="AD25" s="615">
        <f>AC7-AB25</f>
        <v>7</v>
      </c>
      <c r="AE25" s="533">
        <f t="shared" si="87"/>
        <v>1</v>
      </c>
      <c r="AF25" s="780">
        <f t="shared" si="88"/>
        <v>0</v>
      </c>
      <c r="AG25" s="782">
        <f t="shared" si="89"/>
        <v>3</v>
      </c>
      <c r="AH25" s="212"/>
      <c r="AI25" s="217"/>
      <c r="AJ25" s="527">
        <v>12</v>
      </c>
      <c r="AK25" s="535">
        <f t="shared" si="144"/>
        <v>422</v>
      </c>
      <c r="AL25" s="536">
        <v>336</v>
      </c>
      <c r="AM25" s="528">
        <f t="shared" si="145"/>
        <v>5</v>
      </c>
      <c r="AN25" s="537">
        <f t="shared" si="145"/>
        <v>7</v>
      </c>
      <c r="AO25" s="538"/>
      <c r="AP25" s="539">
        <v>12</v>
      </c>
      <c r="AQ25" s="540"/>
      <c r="AR25" s="532">
        <f t="shared" si="90"/>
        <v>5</v>
      </c>
      <c r="AS25" s="532">
        <f t="shared" si="90"/>
        <v>7</v>
      </c>
      <c r="AT25" s="617">
        <v>8</v>
      </c>
      <c r="AU25" s="615">
        <f>AT7-AS25</f>
        <v>16</v>
      </c>
      <c r="AV25" s="533">
        <f t="shared" si="91"/>
        <v>1</v>
      </c>
      <c r="AW25" s="780">
        <f t="shared" si="92"/>
        <v>-3</v>
      </c>
      <c r="AX25" s="782">
        <f t="shared" si="93"/>
        <v>0</v>
      </c>
      <c r="AY25" s="212"/>
      <c r="AZ25" s="217"/>
      <c r="BA25" s="527">
        <v>12</v>
      </c>
      <c r="BB25" s="535">
        <f t="shared" si="146"/>
        <v>422</v>
      </c>
      <c r="BC25" s="536">
        <v>336</v>
      </c>
      <c r="BD25" s="528">
        <f t="shared" si="147"/>
        <v>5</v>
      </c>
      <c r="BE25" s="537">
        <f t="shared" si="147"/>
        <v>7</v>
      </c>
      <c r="BF25" s="538"/>
      <c r="BG25" s="539">
        <v>12</v>
      </c>
      <c r="BH25" s="540"/>
      <c r="BI25" s="532">
        <f t="shared" si="94"/>
        <v>5</v>
      </c>
      <c r="BJ25" s="532">
        <f t="shared" si="94"/>
        <v>7</v>
      </c>
      <c r="BK25" s="617">
        <v>9</v>
      </c>
      <c r="BL25" s="615">
        <f>BK7-BJ25</f>
        <v>21</v>
      </c>
      <c r="BM25" s="533">
        <f t="shared" si="95"/>
        <v>2</v>
      </c>
      <c r="BN25" s="780">
        <f t="shared" si="96"/>
        <v>-4</v>
      </c>
      <c r="BO25" s="782">
        <f t="shared" si="97"/>
        <v>0</v>
      </c>
      <c r="BP25" s="212"/>
      <c r="BQ25" s="217"/>
      <c r="BR25" s="527">
        <v>12</v>
      </c>
      <c r="BS25" s="535">
        <f t="shared" si="148"/>
        <v>422</v>
      </c>
      <c r="BT25" s="536">
        <v>336</v>
      </c>
      <c r="BU25" s="528">
        <f t="shared" si="149"/>
        <v>5</v>
      </c>
      <c r="BV25" s="537">
        <f t="shared" si="149"/>
        <v>7</v>
      </c>
      <c r="BW25" s="541">
        <f t="shared" si="150"/>
        <v>3</v>
      </c>
      <c r="BX25" s="541">
        <f t="shared" si="151"/>
        <v>3</v>
      </c>
      <c r="BY25" s="541">
        <f t="shared" si="152"/>
        <v>0</v>
      </c>
      <c r="BZ25" s="541">
        <f t="shared" si="153"/>
        <v>0</v>
      </c>
      <c r="CA25" s="544">
        <f>SUMPRODUCT(LARGE(BW25:BZ25,{1,2,3}))</f>
        <v>6</v>
      </c>
      <c r="CB25" s="340"/>
      <c r="CC25" s="143">
        <v>12</v>
      </c>
      <c r="CD25" s="144"/>
      <c r="CE25" s="134">
        <f t="shared" si="102"/>
        <v>5</v>
      </c>
      <c r="CF25" s="134">
        <f t="shared" si="102"/>
        <v>7</v>
      </c>
      <c r="CG25" s="617">
        <v>8</v>
      </c>
      <c r="CH25" s="452">
        <f>CG7-CF25</f>
        <v>16</v>
      </c>
      <c r="CI25" s="135">
        <f t="shared" si="103"/>
        <v>1</v>
      </c>
      <c r="CJ25" s="784">
        <f t="shared" si="104"/>
        <v>-3</v>
      </c>
      <c r="CK25" s="782">
        <f t="shared" si="105"/>
        <v>0</v>
      </c>
      <c r="CL25" s="137"/>
      <c r="CM25" s="138"/>
      <c r="CN25" s="127">
        <v>12</v>
      </c>
      <c r="CO25" s="139">
        <f t="shared" si="154"/>
        <v>422</v>
      </c>
      <c r="CP25" s="140">
        <v>336</v>
      </c>
      <c r="CQ25" s="129">
        <f t="shared" si="155"/>
        <v>5</v>
      </c>
      <c r="CR25" s="141">
        <f t="shared" si="155"/>
        <v>7</v>
      </c>
      <c r="CS25" s="142"/>
      <c r="CT25" s="143">
        <v>12</v>
      </c>
      <c r="CU25" s="144"/>
      <c r="CV25" s="134">
        <f t="shared" si="106"/>
        <v>5</v>
      </c>
      <c r="CW25" s="134">
        <f t="shared" si="106"/>
        <v>7</v>
      </c>
      <c r="CX25" s="617">
        <v>7</v>
      </c>
      <c r="CY25" s="452">
        <f>CX7-CW25</f>
        <v>15</v>
      </c>
      <c r="CZ25" s="135">
        <f t="shared" si="107"/>
        <v>1</v>
      </c>
      <c r="DA25" s="784">
        <f t="shared" si="108"/>
        <v>-2</v>
      </c>
      <c r="DB25" s="782">
        <f t="shared" si="109"/>
        <v>1</v>
      </c>
      <c r="DC25" s="137"/>
      <c r="DD25" s="138"/>
      <c r="DE25" s="127">
        <v>12</v>
      </c>
      <c r="DF25" s="139">
        <f t="shared" si="156"/>
        <v>422</v>
      </c>
      <c r="DG25" s="140">
        <v>336</v>
      </c>
      <c r="DH25" s="129">
        <f t="shared" si="157"/>
        <v>5</v>
      </c>
      <c r="DI25" s="141">
        <f t="shared" si="157"/>
        <v>7</v>
      </c>
      <c r="DJ25" s="142"/>
      <c r="DK25" s="143">
        <v>12</v>
      </c>
      <c r="DL25" s="144"/>
      <c r="DM25" s="134">
        <f t="shared" si="110"/>
        <v>5</v>
      </c>
      <c r="DN25" s="134">
        <f t="shared" si="110"/>
        <v>7</v>
      </c>
      <c r="DO25" s="617">
        <v>6</v>
      </c>
      <c r="DP25" s="452">
        <f>DO7-DN25</f>
        <v>9</v>
      </c>
      <c r="DQ25" s="135">
        <f t="shared" si="111"/>
        <v>1</v>
      </c>
      <c r="DR25" s="784">
        <f t="shared" si="112"/>
        <v>-1</v>
      </c>
      <c r="DS25" s="782">
        <f t="shared" si="113"/>
        <v>2</v>
      </c>
      <c r="DT25" s="137"/>
      <c r="DU25" s="138"/>
      <c r="DV25" s="127">
        <v>12</v>
      </c>
      <c r="DW25" s="139">
        <f t="shared" si="158"/>
        <v>422</v>
      </c>
      <c r="DX25" s="140">
        <v>336</v>
      </c>
      <c r="DY25" s="129">
        <f t="shared" si="159"/>
        <v>5</v>
      </c>
      <c r="DZ25" s="141">
        <f t="shared" si="159"/>
        <v>7</v>
      </c>
      <c r="EA25" s="142"/>
      <c r="EB25" s="143">
        <v>12</v>
      </c>
      <c r="EC25" s="144"/>
      <c r="ED25" s="134">
        <f t="shared" si="114"/>
        <v>5</v>
      </c>
      <c r="EE25" s="134">
        <f t="shared" si="114"/>
        <v>7</v>
      </c>
      <c r="EF25" s="617">
        <v>5</v>
      </c>
      <c r="EG25" s="452">
        <f>EF7-EE25</f>
        <v>9</v>
      </c>
      <c r="EH25" s="135">
        <f t="shared" si="115"/>
        <v>1</v>
      </c>
      <c r="EI25" s="784">
        <f t="shared" si="116"/>
        <v>0</v>
      </c>
      <c r="EJ25" s="782">
        <f t="shared" si="117"/>
        <v>3</v>
      </c>
      <c r="EK25" s="137"/>
      <c r="EL25" s="138"/>
      <c r="EM25" s="127">
        <v>12</v>
      </c>
      <c r="EN25" s="139">
        <f t="shared" si="160"/>
        <v>422</v>
      </c>
      <c r="EO25" s="140">
        <v>336</v>
      </c>
      <c r="EP25" s="129">
        <f t="shared" si="161"/>
        <v>5</v>
      </c>
      <c r="EQ25" s="141">
        <f t="shared" si="161"/>
        <v>7</v>
      </c>
      <c r="ER25" s="359">
        <f t="shared" si="118"/>
        <v>0</v>
      </c>
      <c r="ES25" s="359">
        <f t="shared" si="119"/>
        <v>1</v>
      </c>
      <c r="ET25" s="359">
        <f t="shared" si="120"/>
        <v>2</v>
      </c>
      <c r="EU25" s="359">
        <f t="shared" si="121"/>
        <v>3</v>
      </c>
      <c r="EV25" s="544">
        <f>SUMPRODUCT(LARGE(ER25:EU25,{1,2,3}))</f>
        <v>6</v>
      </c>
      <c r="EW25" s="538"/>
      <c r="EX25" s="539">
        <v>12</v>
      </c>
      <c r="EY25" s="540"/>
      <c r="EZ25" s="532">
        <f t="shared" si="122"/>
        <v>5</v>
      </c>
      <c r="FA25" s="532">
        <f t="shared" si="122"/>
        <v>7</v>
      </c>
      <c r="FB25" s="617">
        <v>6</v>
      </c>
      <c r="FC25" s="615">
        <f>FB7-FA25</f>
        <v>6</v>
      </c>
      <c r="FD25" s="533">
        <f t="shared" si="123"/>
        <v>1</v>
      </c>
      <c r="FE25" s="780">
        <f t="shared" si="124"/>
        <v>-1</v>
      </c>
      <c r="FF25" s="782">
        <f t="shared" si="125"/>
        <v>2</v>
      </c>
      <c r="FG25" s="212"/>
      <c r="FH25" s="217"/>
      <c r="FI25" s="527">
        <v>12</v>
      </c>
      <c r="FJ25" s="535">
        <f t="shared" si="162"/>
        <v>422</v>
      </c>
      <c r="FK25" s="536">
        <v>336</v>
      </c>
      <c r="FL25" s="528">
        <f t="shared" si="163"/>
        <v>5</v>
      </c>
      <c r="FM25" s="537">
        <f t="shared" si="163"/>
        <v>7</v>
      </c>
      <c r="FN25" s="538"/>
      <c r="FO25" s="539">
        <v>12</v>
      </c>
      <c r="FP25" s="540"/>
      <c r="FQ25" s="532">
        <f t="shared" si="126"/>
        <v>5</v>
      </c>
      <c r="FR25" s="532">
        <f t="shared" si="126"/>
        <v>7</v>
      </c>
      <c r="FS25" s="617">
        <v>5</v>
      </c>
      <c r="FT25" s="615">
        <f>FS7-FR25</f>
        <v>15</v>
      </c>
      <c r="FU25" s="533">
        <f t="shared" si="127"/>
        <v>1</v>
      </c>
      <c r="FV25" s="780">
        <f t="shared" si="128"/>
        <v>0</v>
      </c>
      <c r="FW25" s="782">
        <f t="shared" si="129"/>
        <v>3</v>
      </c>
      <c r="FX25" s="212"/>
      <c r="FY25" s="217"/>
      <c r="FZ25" s="527">
        <v>12</v>
      </c>
      <c r="GA25" s="535">
        <f t="shared" si="164"/>
        <v>422</v>
      </c>
      <c r="GB25" s="536">
        <v>336</v>
      </c>
      <c r="GC25" s="528">
        <f t="shared" si="165"/>
        <v>5</v>
      </c>
      <c r="GD25" s="537">
        <f t="shared" si="165"/>
        <v>7</v>
      </c>
      <c r="GE25" s="538"/>
      <c r="GF25" s="539">
        <v>12</v>
      </c>
      <c r="GG25" s="540"/>
      <c r="GH25" s="532">
        <f t="shared" si="130"/>
        <v>5</v>
      </c>
      <c r="GI25" s="532">
        <f t="shared" si="130"/>
        <v>7</v>
      </c>
      <c r="GJ25" s="617">
        <v>5</v>
      </c>
      <c r="GK25" s="615">
        <f>GJ7-GI25</f>
        <v>-1</v>
      </c>
      <c r="GL25" s="533">
        <f t="shared" si="131"/>
        <v>0</v>
      </c>
      <c r="GM25" s="780">
        <f t="shared" si="132"/>
        <v>0</v>
      </c>
      <c r="GN25" s="782">
        <f t="shared" si="133"/>
        <v>2</v>
      </c>
      <c r="GO25" s="212"/>
      <c r="GP25" s="217"/>
      <c r="GQ25" s="527">
        <v>12</v>
      </c>
      <c r="GR25" s="535">
        <f t="shared" si="166"/>
        <v>422</v>
      </c>
      <c r="GS25" s="536">
        <v>336</v>
      </c>
      <c r="GT25" s="528">
        <f t="shared" si="167"/>
        <v>5</v>
      </c>
      <c r="GU25" s="537">
        <f t="shared" si="167"/>
        <v>7</v>
      </c>
      <c r="GV25" s="538"/>
      <c r="GW25" s="539">
        <v>12</v>
      </c>
      <c r="GX25" s="540"/>
      <c r="GY25" s="532">
        <f t="shared" si="134"/>
        <v>5</v>
      </c>
      <c r="GZ25" s="532">
        <f t="shared" si="134"/>
        <v>7</v>
      </c>
      <c r="HA25" s="617">
        <v>8</v>
      </c>
      <c r="HB25" s="615">
        <f>HA7-GZ25</f>
        <v>15</v>
      </c>
      <c r="HC25" s="533">
        <f t="shared" si="135"/>
        <v>1</v>
      </c>
      <c r="HD25" s="780">
        <f t="shared" si="136"/>
        <v>-3</v>
      </c>
      <c r="HE25" s="782">
        <f t="shared" si="137"/>
        <v>0</v>
      </c>
      <c r="HF25" s="541">
        <f t="shared" si="138"/>
        <v>2</v>
      </c>
      <c r="HG25" s="541">
        <f t="shared" si="139"/>
        <v>3</v>
      </c>
      <c r="HH25" s="541">
        <f t="shared" si="140"/>
        <v>2</v>
      </c>
      <c r="HI25" s="541">
        <f t="shared" si="141"/>
        <v>0</v>
      </c>
      <c r="HJ25" s="544">
        <f>SUMPRODUCT(LARGE(HF25:HI25,{1,2,3}))</f>
        <v>7</v>
      </c>
      <c r="HK25" s="146"/>
    </row>
    <row r="26" spans="1:219" s="147" customFormat="1" ht="16" customHeight="1">
      <c r="A26" s="126"/>
      <c r="B26" s="527">
        <v>13</v>
      </c>
      <c r="C26" s="607">
        <v>250</v>
      </c>
      <c r="D26" s="607">
        <v>385</v>
      </c>
      <c r="E26" s="608">
        <v>4</v>
      </c>
      <c r="F26" s="609">
        <v>1</v>
      </c>
      <c r="G26" s="529"/>
      <c r="H26" s="530">
        <v>13</v>
      </c>
      <c r="I26" s="531"/>
      <c r="J26" s="532">
        <f t="shared" si="82"/>
        <v>4</v>
      </c>
      <c r="K26" s="532">
        <f t="shared" si="82"/>
        <v>1</v>
      </c>
      <c r="L26" s="617">
        <v>4</v>
      </c>
      <c r="M26" s="615">
        <f>L7-K26</f>
        <v>16</v>
      </c>
      <c r="N26" s="533">
        <f t="shared" si="83"/>
        <v>1</v>
      </c>
      <c r="O26" s="780">
        <f t="shared" si="84"/>
        <v>0</v>
      </c>
      <c r="P26" s="782">
        <f t="shared" si="85"/>
        <v>3</v>
      </c>
      <c r="Q26" s="212"/>
      <c r="R26" s="217"/>
      <c r="S26" s="527">
        <v>13</v>
      </c>
      <c r="T26" s="535">
        <f t="shared" si="142"/>
        <v>250</v>
      </c>
      <c r="U26" s="536">
        <v>336</v>
      </c>
      <c r="V26" s="528">
        <f t="shared" si="143"/>
        <v>4</v>
      </c>
      <c r="W26" s="537">
        <f t="shared" si="143"/>
        <v>1</v>
      </c>
      <c r="X26" s="538"/>
      <c r="Y26" s="539">
        <v>13</v>
      </c>
      <c r="Z26" s="540"/>
      <c r="AA26" s="532">
        <f t="shared" si="86"/>
        <v>4</v>
      </c>
      <c r="AB26" s="532">
        <f t="shared" si="86"/>
        <v>1</v>
      </c>
      <c r="AC26" s="617">
        <v>5</v>
      </c>
      <c r="AD26" s="615">
        <f>AC7-AB26</f>
        <v>13</v>
      </c>
      <c r="AE26" s="533">
        <f t="shared" si="87"/>
        <v>1</v>
      </c>
      <c r="AF26" s="780">
        <f t="shared" si="88"/>
        <v>-1</v>
      </c>
      <c r="AG26" s="782">
        <f t="shared" si="89"/>
        <v>2</v>
      </c>
      <c r="AH26" s="212"/>
      <c r="AI26" s="217"/>
      <c r="AJ26" s="527">
        <v>13</v>
      </c>
      <c r="AK26" s="535">
        <f t="shared" si="144"/>
        <v>250</v>
      </c>
      <c r="AL26" s="536">
        <v>336</v>
      </c>
      <c r="AM26" s="528">
        <f t="shared" si="145"/>
        <v>4</v>
      </c>
      <c r="AN26" s="537">
        <f t="shared" si="145"/>
        <v>1</v>
      </c>
      <c r="AO26" s="538"/>
      <c r="AP26" s="539">
        <v>13</v>
      </c>
      <c r="AQ26" s="540"/>
      <c r="AR26" s="532">
        <f t="shared" si="90"/>
        <v>4</v>
      </c>
      <c r="AS26" s="532">
        <f t="shared" si="90"/>
        <v>1</v>
      </c>
      <c r="AT26" s="617">
        <v>5</v>
      </c>
      <c r="AU26" s="615">
        <f>AT7-AS26</f>
        <v>22</v>
      </c>
      <c r="AV26" s="533">
        <f t="shared" si="91"/>
        <v>2</v>
      </c>
      <c r="AW26" s="780">
        <f t="shared" si="92"/>
        <v>-1</v>
      </c>
      <c r="AX26" s="782">
        <f t="shared" si="93"/>
        <v>3</v>
      </c>
      <c r="AY26" s="212"/>
      <c r="AZ26" s="217"/>
      <c r="BA26" s="527">
        <v>13</v>
      </c>
      <c r="BB26" s="535">
        <f t="shared" si="146"/>
        <v>250</v>
      </c>
      <c r="BC26" s="536">
        <v>336</v>
      </c>
      <c r="BD26" s="528">
        <f t="shared" si="147"/>
        <v>4</v>
      </c>
      <c r="BE26" s="537">
        <f t="shared" si="147"/>
        <v>1</v>
      </c>
      <c r="BF26" s="538"/>
      <c r="BG26" s="539">
        <v>13</v>
      </c>
      <c r="BH26" s="540"/>
      <c r="BI26" s="532">
        <f t="shared" si="94"/>
        <v>4</v>
      </c>
      <c r="BJ26" s="532">
        <f t="shared" si="94"/>
        <v>1</v>
      </c>
      <c r="BK26" s="617">
        <v>6</v>
      </c>
      <c r="BL26" s="615">
        <f>BK7-BJ26</f>
        <v>27</v>
      </c>
      <c r="BM26" s="533">
        <f t="shared" si="95"/>
        <v>2</v>
      </c>
      <c r="BN26" s="780">
        <f t="shared" si="96"/>
        <v>-2</v>
      </c>
      <c r="BO26" s="782">
        <f t="shared" si="97"/>
        <v>2</v>
      </c>
      <c r="BP26" s="212"/>
      <c r="BQ26" s="217"/>
      <c r="BR26" s="527">
        <v>13</v>
      </c>
      <c r="BS26" s="535">
        <f t="shared" si="148"/>
        <v>250</v>
      </c>
      <c r="BT26" s="536">
        <v>336</v>
      </c>
      <c r="BU26" s="528">
        <f t="shared" si="149"/>
        <v>4</v>
      </c>
      <c r="BV26" s="537">
        <f t="shared" si="149"/>
        <v>1</v>
      </c>
      <c r="BW26" s="541">
        <f t="shared" ref="BW26" si="168">P26</f>
        <v>3</v>
      </c>
      <c r="BX26" s="541">
        <f t="shared" ref="BX26" si="169">AG26</f>
        <v>2</v>
      </c>
      <c r="BY26" s="541">
        <f t="shared" ref="BY26" si="170">AX26</f>
        <v>3</v>
      </c>
      <c r="BZ26" s="541">
        <f t="shared" ref="BZ26" si="171">BO26</f>
        <v>2</v>
      </c>
      <c r="CA26" s="569">
        <f>SUMPRODUCT(LARGE(BW26:BZ26,{1,2,3,4}))</f>
        <v>10</v>
      </c>
      <c r="CB26" s="340"/>
      <c r="CC26" s="143">
        <v>13</v>
      </c>
      <c r="CD26" s="144"/>
      <c r="CE26" s="134">
        <f t="shared" si="102"/>
        <v>4</v>
      </c>
      <c r="CF26" s="134">
        <f t="shared" si="102"/>
        <v>1</v>
      </c>
      <c r="CG26" s="617">
        <v>8</v>
      </c>
      <c r="CH26" s="452">
        <f>CG7-CF26</f>
        <v>22</v>
      </c>
      <c r="CI26" s="135">
        <f t="shared" si="103"/>
        <v>2</v>
      </c>
      <c r="CJ26" s="784">
        <f t="shared" si="104"/>
        <v>-4</v>
      </c>
      <c r="CK26" s="782">
        <f t="shared" si="105"/>
        <v>0</v>
      </c>
      <c r="CL26" s="137"/>
      <c r="CM26" s="138"/>
      <c r="CN26" s="127">
        <v>13</v>
      </c>
      <c r="CO26" s="139">
        <f t="shared" si="154"/>
        <v>250</v>
      </c>
      <c r="CP26" s="140">
        <v>336</v>
      </c>
      <c r="CQ26" s="129">
        <f t="shared" si="155"/>
        <v>4</v>
      </c>
      <c r="CR26" s="141">
        <f t="shared" si="155"/>
        <v>1</v>
      </c>
      <c r="CS26" s="142"/>
      <c r="CT26" s="143">
        <v>13</v>
      </c>
      <c r="CU26" s="144"/>
      <c r="CV26" s="134">
        <f t="shared" si="106"/>
        <v>4</v>
      </c>
      <c r="CW26" s="134">
        <f t="shared" si="106"/>
        <v>1</v>
      </c>
      <c r="CX26" s="617">
        <v>4</v>
      </c>
      <c r="CY26" s="452">
        <f>CX7-CW26</f>
        <v>21</v>
      </c>
      <c r="CZ26" s="135">
        <f t="shared" si="107"/>
        <v>2</v>
      </c>
      <c r="DA26" s="784">
        <f t="shared" si="108"/>
        <v>0</v>
      </c>
      <c r="DB26" s="782">
        <f t="shared" si="109"/>
        <v>4</v>
      </c>
      <c r="DC26" s="137"/>
      <c r="DD26" s="138"/>
      <c r="DE26" s="127">
        <v>13</v>
      </c>
      <c r="DF26" s="139">
        <f t="shared" si="156"/>
        <v>250</v>
      </c>
      <c r="DG26" s="140">
        <v>336</v>
      </c>
      <c r="DH26" s="129">
        <f t="shared" si="157"/>
        <v>4</v>
      </c>
      <c r="DI26" s="141">
        <f t="shared" si="157"/>
        <v>1</v>
      </c>
      <c r="DJ26" s="142"/>
      <c r="DK26" s="143">
        <v>13</v>
      </c>
      <c r="DL26" s="144"/>
      <c r="DM26" s="134">
        <f t="shared" si="110"/>
        <v>4</v>
      </c>
      <c r="DN26" s="134">
        <f t="shared" si="110"/>
        <v>1</v>
      </c>
      <c r="DO26" s="617">
        <v>5</v>
      </c>
      <c r="DP26" s="452">
        <f>DO7-DN26</f>
        <v>15</v>
      </c>
      <c r="DQ26" s="135">
        <f t="shared" si="111"/>
        <v>1</v>
      </c>
      <c r="DR26" s="784">
        <f t="shared" si="112"/>
        <v>-1</v>
      </c>
      <c r="DS26" s="782">
        <f t="shared" si="113"/>
        <v>2</v>
      </c>
      <c r="DT26" s="137"/>
      <c r="DU26" s="138"/>
      <c r="DV26" s="127">
        <v>13</v>
      </c>
      <c r="DW26" s="139">
        <f t="shared" si="158"/>
        <v>250</v>
      </c>
      <c r="DX26" s="140">
        <v>336</v>
      </c>
      <c r="DY26" s="129">
        <f t="shared" si="159"/>
        <v>4</v>
      </c>
      <c r="DZ26" s="141">
        <f t="shared" si="159"/>
        <v>1</v>
      </c>
      <c r="EA26" s="142"/>
      <c r="EB26" s="143">
        <v>13</v>
      </c>
      <c r="EC26" s="144"/>
      <c r="ED26" s="134">
        <f t="shared" si="114"/>
        <v>4</v>
      </c>
      <c r="EE26" s="134">
        <f t="shared" si="114"/>
        <v>1</v>
      </c>
      <c r="EF26" s="617">
        <v>4</v>
      </c>
      <c r="EG26" s="452">
        <f>EF7-EE26</f>
        <v>15</v>
      </c>
      <c r="EH26" s="135">
        <f t="shared" si="115"/>
        <v>1</v>
      </c>
      <c r="EI26" s="784">
        <f t="shared" si="116"/>
        <v>0</v>
      </c>
      <c r="EJ26" s="782">
        <f t="shared" si="117"/>
        <v>3</v>
      </c>
      <c r="EK26" s="137"/>
      <c r="EL26" s="138"/>
      <c r="EM26" s="127">
        <v>13</v>
      </c>
      <c r="EN26" s="139">
        <f t="shared" si="160"/>
        <v>250</v>
      </c>
      <c r="EO26" s="140">
        <v>336</v>
      </c>
      <c r="EP26" s="129">
        <f t="shared" si="161"/>
        <v>4</v>
      </c>
      <c r="EQ26" s="141">
        <f t="shared" si="161"/>
        <v>1</v>
      </c>
      <c r="ER26" s="359">
        <f t="shared" si="118"/>
        <v>0</v>
      </c>
      <c r="ES26" s="359">
        <f t="shared" si="119"/>
        <v>4</v>
      </c>
      <c r="ET26" s="359">
        <f t="shared" si="120"/>
        <v>2</v>
      </c>
      <c r="EU26" s="359">
        <f t="shared" si="121"/>
        <v>3</v>
      </c>
      <c r="EV26" s="569">
        <f>SUMPRODUCT(LARGE(ER26:EU26,{1,2,3,4}))</f>
        <v>9</v>
      </c>
      <c r="EW26" s="538"/>
      <c r="EX26" s="539">
        <v>13</v>
      </c>
      <c r="EY26" s="540"/>
      <c r="EZ26" s="532">
        <f t="shared" si="122"/>
        <v>4</v>
      </c>
      <c r="FA26" s="532">
        <f t="shared" si="122"/>
        <v>1</v>
      </c>
      <c r="FB26" s="617">
        <v>5</v>
      </c>
      <c r="FC26" s="615">
        <f>FB7-FA26</f>
        <v>12</v>
      </c>
      <c r="FD26" s="533">
        <f t="shared" si="123"/>
        <v>1</v>
      </c>
      <c r="FE26" s="780">
        <f t="shared" si="124"/>
        <v>-1</v>
      </c>
      <c r="FF26" s="782">
        <f t="shared" si="125"/>
        <v>2</v>
      </c>
      <c r="FG26" s="212"/>
      <c r="FH26" s="217"/>
      <c r="FI26" s="527">
        <v>13</v>
      </c>
      <c r="FJ26" s="535">
        <f t="shared" si="162"/>
        <v>250</v>
      </c>
      <c r="FK26" s="536">
        <v>336</v>
      </c>
      <c r="FL26" s="528">
        <f t="shared" si="163"/>
        <v>4</v>
      </c>
      <c r="FM26" s="537">
        <f t="shared" si="163"/>
        <v>1</v>
      </c>
      <c r="FN26" s="538"/>
      <c r="FO26" s="539">
        <v>13</v>
      </c>
      <c r="FP26" s="540"/>
      <c r="FQ26" s="532">
        <f t="shared" si="126"/>
        <v>4</v>
      </c>
      <c r="FR26" s="532">
        <f t="shared" si="126"/>
        <v>1</v>
      </c>
      <c r="FS26" s="617">
        <v>5</v>
      </c>
      <c r="FT26" s="615">
        <f>FS7-FR26</f>
        <v>21</v>
      </c>
      <c r="FU26" s="533">
        <f t="shared" si="127"/>
        <v>2</v>
      </c>
      <c r="FV26" s="780">
        <f t="shared" si="128"/>
        <v>-1</v>
      </c>
      <c r="FW26" s="782">
        <f t="shared" si="129"/>
        <v>3</v>
      </c>
      <c r="FX26" s="212"/>
      <c r="FY26" s="217"/>
      <c r="FZ26" s="527">
        <v>13</v>
      </c>
      <c r="GA26" s="535">
        <f t="shared" si="164"/>
        <v>250</v>
      </c>
      <c r="GB26" s="536">
        <v>336</v>
      </c>
      <c r="GC26" s="528">
        <f t="shared" si="165"/>
        <v>4</v>
      </c>
      <c r="GD26" s="537">
        <f t="shared" si="165"/>
        <v>1</v>
      </c>
      <c r="GE26" s="538"/>
      <c r="GF26" s="539">
        <v>13</v>
      </c>
      <c r="GG26" s="540"/>
      <c r="GH26" s="532">
        <f t="shared" si="130"/>
        <v>4</v>
      </c>
      <c r="GI26" s="532">
        <f t="shared" si="130"/>
        <v>1</v>
      </c>
      <c r="GJ26" s="617">
        <v>4</v>
      </c>
      <c r="GK26" s="615">
        <f>GJ7-GI26</f>
        <v>5</v>
      </c>
      <c r="GL26" s="533">
        <f t="shared" si="131"/>
        <v>1</v>
      </c>
      <c r="GM26" s="780">
        <f t="shared" si="132"/>
        <v>0</v>
      </c>
      <c r="GN26" s="782">
        <f t="shared" si="133"/>
        <v>3</v>
      </c>
      <c r="GO26" s="212"/>
      <c r="GP26" s="217"/>
      <c r="GQ26" s="527">
        <v>13</v>
      </c>
      <c r="GR26" s="535">
        <f t="shared" si="166"/>
        <v>250</v>
      </c>
      <c r="GS26" s="536">
        <v>336</v>
      </c>
      <c r="GT26" s="528">
        <f t="shared" si="167"/>
        <v>4</v>
      </c>
      <c r="GU26" s="537">
        <f t="shared" si="167"/>
        <v>1</v>
      </c>
      <c r="GV26" s="538"/>
      <c r="GW26" s="539">
        <v>13</v>
      </c>
      <c r="GX26" s="540"/>
      <c r="GY26" s="532">
        <f t="shared" si="134"/>
        <v>4</v>
      </c>
      <c r="GZ26" s="532">
        <f t="shared" si="134"/>
        <v>1</v>
      </c>
      <c r="HA26" s="617">
        <v>8</v>
      </c>
      <c r="HB26" s="615">
        <f>HA7-GZ26</f>
        <v>21</v>
      </c>
      <c r="HC26" s="533">
        <f t="shared" si="135"/>
        <v>2</v>
      </c>
      <c r="HD26" s="780">
        <f t="shared" si="136"/>
        <v>-4</v>
      </c>
      <c r="HE26" s="782">
        <f t="shared" si="137"/>
        <v>0</v>
      </c>
      <c r="HF26" s="541">
        <f t="shared" si="138"/>
        <v>2</v>
      </c>
      <c r="HG26" s="541">
        <f t="shared" si="139"/>
        <v>3</v>
      </c>
      <c r="HH26" s="541">
        <f t="shared" si="140"/>
        <v>3</v>
      </c>
      <c r="HI26" s="541">
        <f t="shared" si="141"/>
        <v>0</v>
      </c>
      <c r="HJ26" s="569">
        <f>SUMPRODUCT(LARGE(HF26:HI26,{1,2,3,4}))</f>
        <v>8</v>
      </c>
      <c r="HK26" s="146"/>
    </row>
    <row r="27" spans="1:219" s="147" customFormat="1" ht="16" customHeight="1">
      <c r="A27" s="126"/>
      <c r="B27" s="527">
        <v>14</v>
      </c>
      <c r="C27" s="607">
        <v>445</v>
      </c>
      <c r="D27" s="607">
        <v>110</v>
      </c>
      <c r="E27" s="608">
        <v>5</v>
      </c>
      <c r="F27" s="609">
        <v>15</v>
      </c>
      <c r="G27" s="529"/>
      <c r="H27" s="530">
        <v>14</v>
      </c>
      <c r="I27" s="531"/>
      <c r="J27" s="532">
        <f t="shared" si="82"/>
        <v>5</v>
      </c>
      <c r="K27" s="532">
        <f t="shared" si="82"/>
        <v>15</v>
      </c>
      <c r="L27" s="617">
        <v>6</v>
      </c>
      <c r="M27" s="615">
        <f>L7-K27</f>
        <v>2</v>
      </c>
      <c r="N27" s="533">
        <f t="shared" si="83"/>
        <v>1</v>
      </c>
      <c r="O27" s="780">
        <f t="shared" si="84"/>
        <v>-1</v>
      </c>
      <c r="P27" s="782">
        <f t="shared" si="85"/>
        <v>2</v>
      </c>
      <c r="Q27" s="212"/>
      <c r="R27" s="217"/>
      <c r="S27" s="527">
        <v>14</v>
      </c>
      <c r="T27" s="535">
        <f t="shared" si="142"/>
        <v>445</v>
      </c>
      <c r="U27" s="536">
        <v>336</v>
      </c>
      <c r="V27" s="528">
        <f t="shared" si="143"/>
        <v>5</v>
      </c>
      <c r="W27" s="537">
        <f t="shared" si="143"/>
        <v>15</v>
      </c>
      <c r="X27" s="538"/>
      <c r="Y27" s="539">
        <v>14</v>
      </c>
      <c r="Z27" s="540"/>
      <c r="AA27" s="532">
        <f t="shared" si="86"/>
        <v>5</v>
      </c>
      <c r="AB27" s="532">
        <f t="shared" si="86"/>
        <v>15</v>
      </c>
      <c r="AC27" s="617">
        <v>6</v>
      </c>
      <c r="AD27" s="615">
        <f>AC7-AB27</f>
        <v>-1</v>
      </c>
      <c r="AE27" s="533">
        <f t="shared" si="87"/>
        <v>0</v>
      </c>
      <c r="AF27" s="780">
        <f t="shared" si="88"/>
        <v>-1</v>
      </c>
      <c r="AG27" s="782">
        <f t="shared" si="89"/>
        <v>1</v>
      </c>
      <c r="AH27" s="212"/>
      <c r="AI27" s="217"/>
      <c r="AJ27" s="527">
        <v>14</v>
      </c>
      <c r="AK27" s="535">
        <f t="shared" si="144"/>
        <v>445</v>
      </c>
      <c r="AL27" s="536">
        <v>336</v>
      </c>
      <c r="AM27" s="528">
        <f t="shared" si="145"/>
        <v>5</v>
      </c>
      <c r="AN27" s="537">
        <f t="shared" si="145"/>
        <v>15</v>
      </c>
      <c r="AO27" s="538"/>
      <c r="AP27" s="539">
        <v>14</v>
      </c>
      <c r="AQ27" s="540"/>
      <c r="AR27" s="532">
        <f t="shared" si="90"/>
        <v>5</v>
      </c>
      <c r="AS27" s="532">
        <f t="shared" si="90"/>
        <v>15</v>
      </c>
      <c r="AT27" s="617">
        <v>6</v>
      </c>
      <c r="AU27" s="615">
        <f>AT7-AS27</f>
        <v>8</v>
      </c>
      <c r="AV27" s="533">
        <f t="shared" si="91"/>
        <v>1</v>
      </c>
      <c r="AW27" s="780">
        <f t="shared" si="92"/>
        <v>-1</v>
      </c>
      <c r="AX27" s="782">
        <f t="shared" si="93"/>
        <v>2</v>
      </c>
      <c r="AY27" s="212"/>
      <c r="AZ27" s="217"/>
      <c r="BA27" s="527">
        <v>14</v>
      </c>
      <c r="BB27" s="535">
        <f t="shared" si="146"/>
        <v>445</v>
      </c>
      <c r="BC27" s="536">
        <v>336</v>
      </c>
      <c r="BD27" s="528">
        <f t="shared" si="147"/>
        <v>5</v>
      </c>
      <c r="BE27" s="537">
        <f t="shared" si="147"/>
        <v>15</v>
      </c>
      <c r="BF27" s="538"/>
      <c r="BG27" s="539">
        <v>14</v>
      </c>
      <c r="BH27" s="540"/>
      <c r="BI27" s="532">
        <f t="shared" si="94"/>
        <v>5</v>
      </c>
      <c r="BJ27" s="532">
        <f t="shared" si="94"/>
        <v>15</v>
      </c>
      <c r="BK27" s="617">
        <v>8</v>
      </c>
      <c r="BL27" s="615">
        <f>BK7-BJ27</f>
        <v>13</v>
      </c>
      <c r="BM27" s="533">
        <f t="shared" si="95"/>
        <v>1</v>
      </c>
      <c r="BN27" s="780">
        <f t="shared" si="96"/>
        <v>-3</v>
      </c>
      <c r="BO27" s="782">
        <f t="shared" si="97"/>
        <v>0</v>
      </c>
      <c r="BP27" s="212"/>
      <c r="BQ27" s="217"/>
      <c r="BR27" s="527">
        <v>14</v>
      </c>
      <c r="BS27" s="535">
        <f t="shared" si="148"/>
        <v>445</v>
      </c>
      <c r="BT27" s="536">
        <v>336</v>
      </c>
      <c r="BU27" s="528">
        <f t="shared" si="149"/>
        <v>5</v>
      </c>
      <c r="BV27" s="537">
        <f t="shared" si="149"/>
        <v>15</v>
      </c>
      <c r="BW27" s="541">
        <f t="shared" ref="BW27:BW31" si="172">P27</f>
        <v>2</v>
      </c>
      <c r="BX27" s="541">
        <f t="shared" ref="BX27:BX31" si="173">AG27</f>
        <v>1</v>
      </c>
      <c r="BY27" s="541">
        <f t="shared" ref="BY27:BY31" si="174">AX27</f>
        <v>2</v>
      </c>
      <c r="BZ27" s="541">
        <f t="shared" ref="BZ27:BZ31" si="175">BO27</f>
        <v>0</v>
      </c>
      <c r="CA27" s="569">
        <f>SUMPRODUCT(LARGE(BW27:BZ27,{1,2,3,4}))</f>
        <v>5</v>
      </c>
      <c r="CB27" s="340"/>
      <c r="CC27" s="143">
        <v>14</v>
      </c>
      <c r="CD27" s="144"/>
      <c r="CE27" s="134">
        <f t="shared" si="102"/>
        <v>5</v>
      </c>
      <c r="CF27" s="134">
        <f t="shared" si="102"/>
        <v>15</v>
      </c>
      <c r="CG27" s="617">
        <v>6</v>
      </c>
      <c r="CH27" s="452">
        <f>CG7-CF27</f>
        <v>8</v>
      </c>
      <c r="CI27" s="135">
        <f t="shared" si="103"/>
        <v>1</v>
      </c>
      <c r="CJ27" s="784">
        <f t="shared" si="104"/>
        <v>-1</v>
      </c>
      <c r="CK27" s="782">
        <f t="shared" si="105"/>
        <v>2</v>
      </c>
      <c r="CL27" s="137"/>
      <c r="CM27" s="138"/>
      <c r="CN27" s="127">
        <v>14</v>
      </c>
      <c r="CO27" s="139">
        <f t="shared" si="154"/>
        <v>445</v>
      </c>
      <c r="CP27" s="140">
        <v>336</v>
      </c>
      <c r="CQ27" s="129">
        <f t="shared" si="155"/>
        <v>5</v>
      </c>
      <c r="CR27" s="141">
        <f t="shared" si="155"/>
        <v>15</v>
      </c>
      <c r="CS27" s="142"/>
      <c r="CT27" s="143">
        <v>14</v>
      </c>
      <c r="CU27" s="144"/>
      <c r="CV27" s="134">
        <f t="shared" si="106"/>
        <v>5</v>
      </c>
      <c r="CW27" s="134">
        <f t="shared" si="106"/>
        <v>15</v>
      </c>
      <c r="CX27" s="617">
        <v>6</v>
      </c>
      <c r="CY27" s="452">
        <f>CX7-CW27</f>
        <v>7</v>
      </c>
      <c r="CZ27" s="135">
        <f t="shared" si="107"/>
        <v>1</v>
      </c>
      <c r="DA27" s="784">
        <f t="shared" si="108"/>
        <v>-1</v>
      </c>
      <c r="DB27" s="782">
        <f t="shared" si="109"/>
        <v>2</v>
      </c>
      <c r="DC27" s="137"/>
      <c r="DD27" s="138"/>
      <c r="DE27" s="127">
        <v>14</v>
      </c>
      <c r="DF27" s="139">
        <f t="shared" si="156"/>
        <v>445</v>
      </c>
      <c r="DG27" s="140">
        <v>336</v>
      </c>
      <c r="DH27" s="129">
        <f t="shared" si="157"/>
        <v>5</v>
      </c>
      <c r="DI27" s="141">
        <f t="shared" si="157"/>
        <v>15</v>
      </c>
      <c r="DJ27" s="142"/>
      <c r="DK27" s="143">
        <v>14</v>
      </c>
      <c r="DL27" s="144"/>
      <c r="DM27" s="134">
        <f t="shared" si="110"/>
        <v>5</v>
      </c>
      <c r="DN27" s="134">
        <f t="shared" si="110"/>
        <v>15</v>
      </c>
      <c r="DO27" s="617">
        <v>6</v>
      </c>
      <c r="DP27" s="452">
        <f>DO7-DN27</f>
        <v>1</v>
      </c>
      <c r="DQ27" s="135">
        <f t="shared" si="111"/>
        <v>1</v>
      </c>
      <c r="DR27" s="784">
        <f t="shared" si="112"/>
        <v>-1</v>
      </c>
      <c r="DS27" s="782">
        <f t="shared" si="113"/>
        <v>2</v>
      </c>
      <c r="DT27" s="137"/>
      <c r="DU27" s="138"/>
      <c r="DV27" s="127">
        <v>14</v>
      </c>
      <c r="DW27" s="139">
        <f t="shared" si="158"/>
        <v>445</v>
      </c>
      <c r="DX27" s="140">
        <v>336</v>
      </c>
      <c r="DY27" s="129">
        <f t="shared" si="159"/>
        <v>5</v>
      </c>
      <c r="DZ27" s="141">
        <f t="shared" si="159"/>
        <v>15</v>
      </c>
      <c r="EA27" s="142"/>
      <c r="EB27" s="143">
        <v>14</v>
      </c>
      <c r="EC27" s="144"/>
      <c r="ED27" s="134">
        <f t="shared" si="114"/>
        <v>5</v>
      </c>
      <c r="EE27" s="134">
        <f t="shared" si="114"/>
        <v>15</v>
      </c>
      <c r="EF27" s="617">
        <v>5</v>
      </c>
      <c r="EG27" s="452">
        <f>EF7-EE27</f>
        <v>1</v>
      </c>
      <c r="EH27" s="135">
        <f t="shared" si="115"/>
        <v>1</v>
      </c>
      <c r="EI27" s="784">
        <f t="shared" si="116"/>
        <v>0</v>
      </c>
      <c r="EJ27" s="782">
        <f t="shared" si="117"/>
        <v>3</v>
      </c>
      <c r="EK27" s="137"/>
      <c r="EL27" s="138"/>
      <c r="EM27" s="127">
        <v>14</v>
      </c>
      <c r="EN27" s="139">
        <f t="shared" si="160"/>
        <v>445</v>
      </c>
      <c r="EO27" s="140">
        <v>336</v>
      </c>
      <c r="EP27" s="129">
        <f t="shared" si="161"/>
        <v>5</v>
      </c>
      <c r="EQ27" s="141">
        <f t="shared" si="161"/>
        <v>15</v>
      </c>
      <c r="ER27" s="359">
        <f t="shared" si="118"/>
        <v>2</v>
      </c>
      <c r="ES27" s="359">
        <f t="shared" si="119"/>
        <v>2</v>
      </c>
      <c r="ET27" s="359">
        <f t="shared" si="120"/>
        <v>2</v>
      </c>
      <c r="EU27" s="359">
        <f t="shared" si="121"/>
        <v>3</v>
      </c>
      <c r="EV27" s="569">
        <f>SUMPRODUCT(LARGE(ER27:EU27,{1,2,3,4}))</f>
        <v>9</v>
      </c>
      <c r="EW27" s="538"/>
      <c r="EX27" s="539">
        <v>14</v>
      </c>
      <c r="EY27" s="540"/>
      <c r="EZ27" s="532">
        <f t="shared" si="122"/>
        <v>5</v>
      </c>
      <c r="FA27" s="532">
        <f t="shared" si="122"/>
        <v>15</v>
      </c>
      <c r="FB27" s="617">
        <v>6</v>
      </c>
      <c r="FC27" s="615">
        <f>FB7-FA27</f>
        <v>-2</v>
      </c>
      <c r="FD27" s="533">
        <f t="shared" si="123"/>
        <v>0</v>
      </c>
      <c r="FE27" s="780">
        <f t="shared" si="124"/>
        <v>-1</v>
      </c>
      <c r="FF27" s="782">
        <f t="shared" si="125"/>
        <v>1</v>
      </c>
      <c r="FG27" s="212"/>
      <c r="FH27" s="217"/>
      <c r="FI27" s="527">
        <v>14</v>
      </c>
      <c r="FJ27" s="535">
        <f t="shared" si="162"/>
        <v>445</v>
      </c>
      <c r="FK27" s="536">
        <v>336</v>
      </c>
      <c r="FL27" s="528">
        <f t="shared" si="163"/>
        <v>5</v>
      </c>
      <c r="FM27" s="537">
        <f t="shared" si="163"/>
        <v>15</v>
      </c>
      <c r="FN27" s="538"/>
      <c r="FO27" s="539">
        <v>14</v>
      </c>
      <c r="FP27" s="540"/>
      <c r="FQ27" s="532">
        <f t="shared" si="126"/>
        <v>5</v>
      </c>
      <c r="FR27" s="532">
        <f t="shared" si="126"/>
        <v>15</v>
      </c>
      <c r="FS27" s="617">
        <v>9</v>
      </c>
      <c r="FT27" s="615">
        <f>FS7-FR27</f>
        <v>7</v>
      </c>
      <c r="FU27" s="533">
        <f t="shared" si="127"/>
        <v>1</v>
      </c>
      <c r="FV27" s="780">
        <f t="shared" si="128"/>
        <v>-4</v>
      </c>
      <c r="FW27" s="782">
        <f t="shared" si="129"/>
        <v>0</v>
      </c>
      <c r="FX27" s="212"/>
      <c r="FY27" s="217"/>
      <c r="FZ27" s="527">
        <v>14</v>
      </c>
      <c r="GA27" s="535">
        <f t="shared" si="164"/>
        <v>445</v>
      </c>
      <c r="GB27" s="536">
        <v>336</v>
      </c>
      <c r="GC27" s="528">
        <f t="shared" si="165"/>
        <v>5</v>
      </c>
      <c r="GD27" s="537">
        <f t="shared" si="165"/>
        <v>15</v>
      </c>
      <c r="GE27" s="538"/>
      <c r="GF27" s="539">
        <v>14</v>
      </c>
      <c r="GG27" s="540"/>
      <c r="GH27" s="532">
        <f t="shared" si="130"/>
        <v>5</v>
      </c>
      <c r="GI27" s="532">
        <f t="shared" si="130"/>
        <v>15</v>
      </c>
      <c r="GJ27" s="617">
        <v>5</v>
      </c>
      <c r="GK27" s="615">
        <f>GJ7-GI27</f>
        <v>-9</v>
      </c>
      <c r="GL27" s="533">
        <f t="shared" si="131"/>
        <v>0</v>
      </c>
      <c r="GM27" s="780">
        <f t="shared" si="132"/>
        <v>0</v>
      </c>
      <c r="GN27" s="782">
        <f t="shared" si="133"/>
        <v>2</v>
      </c>
      <c r="GO27" s="212"/>
      <c r="GP27" s="217"/>
      <c r="GQ27" s="527">
        <v>14</v>
      </c>
      <c r="GR27" s="535">
        <f t="shared" si="166"/>
        <v>445</v>
      </c>
      <c r="GS27" s="536">
        <v>336</v>
      </c>
      <c r="GT27" s="528">
        <f t="shared" si="167"/>
        <v>5</v>
      </c>
      <c r="GU27" s="537">
        <f t="shared" si="167"/>
        <v>15</v>
      </c>
      <c r="GV27" s="538"/>
      <c r="GW27" s="539">
        <v>14</v>
      </c>
      <c r="GX27" s="540"/>
      <c r="GY27" s="532">
        <f t="shared" si="134"/>
        <v>5</v>
      </c>
      <c r="GZ27" s="532">
        <f t="shared" si="134"/>
        <v>15</v>
      </c>
      <c r="HA27" s="617">
        <v>5</v>
      </c>
      <c r="HB27" s="615">
        <f>HA7-GZ27</f>
        <v>7</v>
      </c>
      <c r="HC27" s="533">
        <f t="shared" si="135"/>
        <v>1</v>
      </c>
      <c r="HD27" s="780">
        <f t="shared" si="136"/>
        <v>0</v>
      </c>
      <c r="HE27" s="782">
        <f t="shared" si="137"/>
        <v>3</v>
      </c>
      <c r="HF27" s="541">
        <f t="shared" si="138"/>
        <v>1</v>
      </c>
      <c r="HG27" s="541">
        <f t="shared" si="139"/>
        <v>0</v>
      </c>
      <c r="HH27" s="541">
        <f t="shared" si="140"/>
        <v>2</v>
      </c>
      <c r="HI27" s="541">
        <f t="shared" si="141"/>
        <v>3</v>
      </c>
      <c r="HJ27" s="569">
        <f>SUMPRODUCT(LARGE(HF27:HI27,{1,2,3,4}))</f>
        <v>6</v>
      </c>
      <c r="HK27" s="146"/>
    </row>
    <row r="28" spans="1:219" s="147" customFormat="1" ht="16" customHeight="1">
      <c r="A28" s="126"/>
      <c r="B28" s="527">
        <v>15</v>
      </c>
      <c r="C28" s="607">
        <v>129</v>
      </c>
      <c r="D28" s="607">
        <v>417</v>
      </c>
      <c r="E28" s="608">
        <v>3</v>
      </c>
      <c r="F28" s="609">
        <v>17</v>
      </c>
      <c r="G28" s="529"/>
      <c r="H28" s="530">
        <v>15</v>
      </c>
      <c r="I28" s="531"/>
      <c r="J28" s="532">
        <f t="shared" si="82"/>
        <v>3</v>
      </c>
      <c r="K28" s="532">
        <f t="shared" si="82"/>
        <v>17</v>
      </c>
      <c r="L28" s="617">
        <v>4</v>
      </c>
      <c r="M28" s="615">
        <f>L7-K28</f>
        <v>0</v>
      </c>
      <c r="N28" s="533">
        <f t="shared" si="83"/>
        <v>1</v>
      </c>
      <c r="O28" s="780">
        <f t="shared" si="84"/>
        <v>-1</v>
      </c>
      <c r="P28" s="782">
        <f t="shared" si="85"/>
        <v>2</v>
      </c>
      <c r="Q28" s="212"/>
      <c r="R28" s="217"/>
      <c r="S28" s="527">
        <v>15</v>
      </c>
      <c r="T28" s="535">
        <f t="shared" si="142"/>
        <v>129</v>
      </c>
      <c r="U28" s="536">
        <v>336</v>
      </c>
      <c r="V28" s="528">
        <f t="shared" si="143"/>
        <v>3</v>
      </c>
      <c r="W28" s="537">
        <f t="shared" si="143"/>
        <v>17</v>
      </c>
      <c r="X28" s="538"/>
      <c r="Y28" s="539">
        <v>15</v>
      </c>
      <c r="Z28" s="540"/>
      <c r="AA28" s="532">
        <f t="shared" si="86"/>
        <v>3</v>
      </c>
      <c r="AB28" s="532">
        <f t="shared" si="86"/>
        <v>17</v>
      </c>
      <c r="AC28" s="617">
        <v>3</v>
      </c>
      <c r="AD28" s="615">
        <f>AC7-AB28</f>
        <v>-3</v>
      </c>
      <c r="AE28" s="533">
        <f t="shared" si="87"/>
        <v>0</v>
      </c>
      <c r="AF28" s="780">
        <f t="shared" si="88"/>
        <v>0</v>
      </c>
      <c r="AG28" s="782">
        <f t="shared" si="89"/>
        <v>2</v>
      </c>
      <c r="AH28" s="212"/>
      <c r="AI28" s="217"/>
      <c r="AJ28" s="527">
        <v>15</v>
      </c>
      <c r="AK28" s="535">
        <f t="shared" si="144"/>
        <v>129</v>
      </c>
      <c r="AL28" s="536">
        <v>336</v>
      </c>
      <c r="AM28" s="528">
        <f t="shared" si="145"/>
        <v>3</v>
      </c>
      <c r="AN28" s="537">
        <f t="shared" si="145"/>
        <v>17</v>
      </c>
      <c r="AO28" s="538"/>
      <c r="AP28" s="539">
        <v>15</v>
      </c>
      <c r="AQ28" s="540"/>
      <c r="AR28" s="532">
        <f t="shared" si="90"/>
        <v>3</v>
      </c>
      <c r="AS28" s="532">
        <f t="shared" si="90"/>
        <v>17</v>
      </c>
      <c r="AT28" s="617">
        <v>3</v>
      </c>
      <c r="AU28" s="615">
        <f>AT7-AS28</f>
        <v>6</v>
      </c>
      <c r="AV28" s="533">
        <f t="shared" si="91"/>
        <v>1</v>
      </c>
      <c r="AW28" s="780">
        <f t="shared" si="92"/>
        <v>0</v>
      </c>
      <c r="AX28" s="782">
        <f t="shared" si="93"/>
        <v>3</v>
      </c>
      <c r="AY28" s="212"/>
      <c r="AZ28" s="217"/>
      <c r="BA28" s="527">
        <v>15</v>
      </c>
      <c r="BB28" s="535">
        <f t="shared" si="146"/>
        <v>129</v>
      </c>
      <c r="BC28" s="536">
        <v>336</v>
      </c>
      <c r="BD28" s="528">
        <f t="shared" si="147"/>
        <v>3</v>
      </c>
      <c r="BE28" s="537">
        <f t="shared" si="147"/>
        <v>17</v>
      </c>
      <c r="BF28" s="538"/>
      <c r="BG28" s="539">
        <v>15</v>
      </c>
      <c r="BH28" s="540"/>
      <c r="BI28" s="532">
        <f t="shared" si="94"/>
        <v>3</v>
      </c>
      <c r="BJ28" s="532">
        <f t="shared" si="94"/>
        <v>17</v>
      </c>
      <c r="BK28" s="617">
        <v>6</v>
      </c>
      <c r="BL28" s="615">
        <f>BK7-BJ28</f>
        <v>11</v>
      </c>
      <c r="BM28" s="533">
        <f t="shared" si="95"/>
        <v>1</v>
      </c>
      <c r="BN28" s="780">
        <f t="shared" si="96"/>
        <v>-3</v>
      </c>
      <c r="BO28" s="782">
        <f t="shared" si="97"/>
        <v>0</v>
      </c>
      <c r="BP28" s="212"/>
      <c r="BQ28" s="217"/>
      <c r="BR28" s="527">
        <v>15</v>
      </c>
      <c r="BS28" s="535">
        <f t="shared" si="148"/>
        <v>129</v>
      </c>
      <c r="BT28" s="536">
        <v>336</v>
      </c>
      <c r="BU28" s="528">
        <f t="shared" si="149"/>
        <v>3</v>
      </c>
      <c r="BV28" s="537">
        <f t="shared" si="149"/>
        <v>17</v>
      </c>
      <c r="BW28" s="541">
        <f t="shared" si="172"/>
        <v>2</v>
      </c>
      <c r="BX28" s="541">
        <f t="shared" si="173"/>
        <v>2</v>
      </c>
      <c r="BY28" s="541">
        <f t="shared" si="174"/>
        <v>3</v>
      </c>
      <c r="BZ28" s="541">
        <f t="shared" si="175"/>
        <v>0</v>
      </c>
      <c r="CA28" s="569">
        <f>SUMPRODUCT(LARGE(BW28:BZ28,{1,2,3,4}))</f>
        <v>7</v>
      </c>
      <c r="CB28" s="340"/>
      <c r="CC28" s="143">
        <v>15</v>
      </c>
      <c r="CD28" s="144"/>
      <c r="CE28" s="134">
        <f t="shared" si="102"/>
        <v>3</v>
      </c>
      <c r="CF28" s="134">
        <f t="shared" si="102"/>
        <v>17</v>
      </c>
      <c r="CG28" s="617">
        <v>3</v>
      </c>
      <c r="CH28" s="452">
        <f>CG7-CF28</f>
        <v>6</v>
      </c>
      <c r="CI28" s="135">
        <f t="shared" si="103"/>
        <v>1</v>
      </c>
      <c r="CJ28" s="784">
        <f t="shared" si="104"/>
        <v>0</v>
      </c>
      <c r="CK28" s="782">
        <f t="shared" si="105"/>
        <v>3</v>
      </c>
      <c r="CL28" s="137"/>
      <c r="CM28" s="138"/>
      <c r="CN28" s="127">
        <v>15</v>
      </c>
      <c r="CO28" s="139">
        <f t="shared" si="154"/>
        <v>129</v>
      </c>
      <c r="CP28" s="140">
        <v>336</v>
      </c>
      <c r="CQ28" s="129">
        <f t="shared" si="155"/>
        <v>3</v>
      </c>
      <c r="CR28" s="141">
        <f t="shared" si="155"/>
        <v>17</v>
      </c>
      <c r="CS28" s="142"/>
      <c r="CT28" s="143">
        <v>15</v>
      </c>
      <c r="CU28" s="144"/>
      <c r="CV28" s="134">
        <f t="shared" si="106"/>
        <v>3</v>
      </c>
      <c r="CW28" s="134">
        <f t="shared" si="106"/>
        <v>17</v>
      </c>
      <c r="CX28" s="617">
        <v>4</v>
      </c>
      <c r="CY28" s="452">
        <f>CX7-CW28</f>
        <v>5</v>
      </c>
      <c r="CZ28" s="135">
        <f t="shared" si="107"/>
        <v>1</v>
      </c>
      <c r="DA28" s="784">
        <f t="shared" si="108"/>
        <v>-1</v>
      </c>
      <c r="DB28" s="782">
        <f t="shared" si="109"/>
        <v>2</v>
      </c>
      <c r="DC28" s="137"/>
      <c r="DD28" s="138"/>
      <c r="DE28" s="127">
        <v>15</v>
      </c>
      <c r="DF28" s="139">
        <f t="shared" si="156"/>
        <v>129</v>
      </c>
      <c r="DG28" s="140">
        <v>336</v>
      </c>
      <c r="DH28" s="129">
        <f t="shared" si="157"/>
        <v>3</v>
      </c>
      <c r="DI28" s="141">
        <f t="shared" si="157"/>
        <v>17</v>
      </c>
      <c r="DJ28" s="142"/>
      <c r="DK28" s="143">
        <v>15</v>
      </c>
      <c r="DL28" s="144"/>
      <c r="DM28" s="134">
        <f t="shared" si="110"/>
        <v>3</v>
      </c>
      <c r="DN28" s="134">
        <f t="shared" si="110"/>
        <v>17</v>
      </c>
      <c r="DO28" s="617">
        <v>4</v>
      </c>
      <c r="DP28" s="452">
        <f>DO7-DN28</f>
        <v>-1</v>
      </c>
      <c r="DQ28" s="135">
        <f t="shared" si="111"/>
        <v>0</v>
      </c>
      <c r="DR28" s="784">
        <f t="shared" si="112"/>
        <v>-1</v>
      </c>
      <c r="DS28" s="782">
        <f t="shared" si="113"/>
        <v>1</v>
      </c>
      <c r="DT28" s="137"/>
      <c r="DU28" s="138"/>
      <c r="DV28" s="127">
        <v>15</v>
      </c>
      <c r="DW28" s="139">
        <f t="shared" si="158"/>
        <v>129</v>
      </c>
      <c r="DX28" s="140">
        <v>336</v>
      </c>
      <c r="DY28" s="129">
        <f t="shared" si="159"/>
        <v>3</v>
      </c>
      <c r="DZ28" s="141">
        <f t="shared" si="159"/>
        <v>17</v>
      </c>
      <c r="EA28" s="142"/>
      <c r="EB28" s="143">
        <v>15</v>
      </c>
      <c r="EC28" s="144"/>
      <c r="ED28" s="134">
        <f t="shared" si="114"/>
        <v>3</v>
      </c>
      <c r="EE28" s="134">
        <f t="shared" si="114"/>
        <v>17</v>
      </c>
      <c r="EF28" s="617">
        <v>3</v>
      </c>
      <c r="EG28" s="452">
        <f>EF7-EE28</f>
        <v>-1</v>
      </c>
      <c r="EH28" s="135">
        <f t="shared" si="115"/>
        <v>0</v>
      </c>
      <c r="EI28" s="784">
        <f t="shared" si="116"/>
        <v>0</v>
      </c>
      <c r="EJ28" s="782">
        <f t="shared" si="117"/>
        <v>2</v>
      </c>
      <c r="EK28" s="137"/>
      <c r="EL28" s="138"/>
      <c r="EM28" s="127">
        <v>15</v>
      </c>
      <c r="EN28" s="139">
        <f t="shared" si="160"/>
        <v>129</v>
      </c>
      <c r="EO28" s="140">
        <v>336</v>
      </c>
      <c r="EP28" s="129">
        <f t="shared" si="161"/>
        <v>3</v>
      </c>
      <c r="EQ28" s="141">
        <f t="shared" si="161"/>
        <v>17</v>
      </c>
      <c r="ER28" s="359">
        <f t="shared" si="118"/>
        <v>3</v>
      </c>
      <c r="ES28" s="359">
        <f t="shared" si="119"/>
        <v>2</v>
      </c>
      <c r="ET28" s="359">
        <f t="shared" si="120"/>
        <v>1</v>
      </c>
      <c r="EU28" s="359">
        <f t="shared" si="121"/>
        <v>2</v>
      </c>
      <c r="EV28" s="569">
        <f>SUMPRODUCT(LARGE(ER28:EU28,{1,2,3,4}))</f>
        <v>8</v>
      </c>
      <c r="EW28" s="538"/>
      <c r="EX28" s="539">
        <v>15</v>
      </c>
      <c r="EY28" s="540"/>
      <c r="EZ28" s="532">
        <f t="shared" si="122"/>
        <v>3</v>
      </c>
      <c r="FA28" s="532">
        <f t="shared" si="122"/>
        <v>17</v>
      </c>
      <c r="FB28" s="617">
        <v>4</v>
      </c>
      <c r="FC28" s="615">
        <f>FB7-FA28</f>
        <v>-4</v>
      </c>
      <c r="FD28" s="533">
        <f t="shared" si="123"/>
        <v>0</v>
      </c>
      <c r="FE28" s="780">
        <f t="shared" si="124"/>
        <v>-1</v>
      </c>
      <c r="FF28" s="782">
        <f t="shared" si="125"/>
        <v>1</v>
      </c>
      <c r="FG28" s="212"/>
      <c r="FH28" s="217"/>
      <c r="FI28" s="527">
        <v>15</v>
      </c>
      <c r="FJ28" s="535">
        <f t="shared" si="162"/>
        <v>129</v>
      </c>
      <c r="FK28" s="536">
        <v>336</v>
      </c>
      <c r="FL28" s="528">
        <f t="shared" si="163"/>
        <v>3</v>
      </c>
      <c r="FM28" s="537">
        <f t="shared" si="163"/>
        <v>17</v>
      </c>
      <c r="FN28" s="538"/>
      <c r="FO28" s="539">
        <v>15</v>
      </c>
      <c r="FP28" s="540"/>
      <c r="FQ28" s="532">
        <f t="shared" si="126"/>
        <v>3</v>
      </c>
      <c r="FR28" s="532">
        <f t="shared" si="126"/>
        <v>17</v>
      </c>
      <c r="FS28" s="617">
        <v>3</v>
      </c>
      <c r="FT28" s="615">
        <f>FS7-FR28</f>
        <v>5</v>
      </c>
      <c r="FU28" s="533">
        <f t="shared" si="127"/>
        <v>1</v>
      </c>
      <c r="FV28" s="780">
        <f t="shared" si="128"/>
        <v>0</v>
      </c>
      <c r="FW28" s="782">
        <f t="shared" si="129"/>
        <v>3</v>
      </c>
      <c r="FX28" s="212"/>
      <c r="FY28" s="217"/>
      <c r="FZ28" s="527">
        <v>15</v>
      </c>
      <c r="GA28" s="535">
        <f t="shared" si="164"/>
        <v>129</v>
      </c>
      <c r="GB28" s="536">
        <v>336</v>
      </c>
      <c r="GC28" s="528">
        <f t="shared" si="165"/>
        <v>3</v>
      </c>
      <c r="GD28" s="537">
        <f t="shared" si="165"/>
        <v>17</v>
      </c>
      <c r="GE28" s="538"/>
      <c r="GF28" s="539">
        <v>15</v>
      </c>
      <c r="GG28" s="540"/>
      <c r="GH28" s="532">
        <f t="shared" si="130"/>
        <v>3</v>
      </c>
      <c r="GI28" s="532">
        <f t="shared" si="130"/>
        <v>17</v>
      </c>
      <c r="GJ28" s="617">
        <v>3</v>
      </c>
      <c r="GK28" s="615">
        <f>GJ7-GI28</f>
        <v>-11</v>
      </c>
      <c r="GL28" s="533">
        <f t="shared" si="131"/>
        <v>0</v>
      </c>
      <c r="GM28" s="780">
        <f t="shared" si="132"/>
        <v>0</v>
      </c>
      <c r="GN28" s="782">
        <f t="shared" si="133"/>
        <v>2</v>
      </c>
      <c r="GO28" s="212"/>
      <c r="GP28" s="217"/>
      <c r="GQ28" s="527">
        <v>15</v>
      </c>
      <c r="GR28" s="535">
        <f t="shared" si="166"/>
        <v>129</v>
      </c>
      <c r="GS28" s="536">
        <v>336</v>
      </c>
      <c r="GT28" s="528">
        <f t="shared" si="167"/>
        <v>3</v>
      </c>
      <c r="GU28" s="537">
        <f t="shared" si="167"/>
        <v>17</v>
      </c>
      <c r="GV28" s="538"/>
      <c r="GW28" s="539">
        <v>15</v>
      </c>
      <c r="GX28" s="540"/>
      <c r="GY28" s="532">
        <f t="shared" si="134"/>
        <v>3</v>
      </c>
      <c r="GZ28" s="532">
        <f t="shared" si="134"/>
        <v>17</v>
      </c>
      <c r="HA28" s="617">
        <v>6</v>
      </c>
      <c r="HB28" s="615">
        <f>HA7-GZ28</f>
        <v>5</v>
      </c>
      <c r="HC28" s="533">
        <f t="shared" si="135"/>
        <v>1</v>
      </c>
      <c r="HD28" s="780">
        <f t="shared" si="136"/>
        <v>-3</v>
      </c>
      <c r="HE28" s="782">
        <f t="shared" si="137"/>
        <v>0</v>
      </c>
      <c r="HF28" s="541">
        <f t="shared" si="138"/>
        <v>1</v>
      </c>
      <c r="HG28" s="541">
        <f t="shared" si="139"/>
        <v>3</v>
      </c>
      <c r="HH28" s="541">
        <f t="shared" si="140"/>
        <v>2</v>
      </c>
      <c r="HI28" s="541">
        <f t="shared" si="141"/>
        <v>0</v>
      </c>
      <c r="HJ28" s="569">
        <f>SUMPRODUCT(LARGE(HF28:HI28,{1,2,3,4}))</f>
        <v>6</v>
      </c>
      <c r="HK28" s="146"/>
    </row>
    <row r="29" spans="1:219" s="147" customFormat="1" ht="16" customHeight="1">
      <c r="A29" s="148"/>
      <c r="B29" s="527">
        <v>16</v>
      </c>
      <c r="C29" s="607">
        <v>287</v>
      </c>
      <c r="D29" s="607">
        <v>412</v>
      </c>
      <c r="E29" s="608">
        <v>4</v>
      </c>
      <c r="F29" s="609">
        <v>5</v>
      </c>
      <c r="G29" s="529"/>
      <c r="H29" s="530">
        <v>16</v>
      </c>
      <c r="I29" s="531"/>
      <c r="J29" s="532">
        <f t="shared" si="82"/>
        <v>4</v>
      </c>
      <c r="K29" s="532">
        <f t="shared" si="82"/>
        <v>5</v>
      </c>
      <c r="L29" s="617">
        <v>6</v>
      </c>
      <c r="M29" s="615">
        <f>L7-K29</f>
        <v>12</v>
      </c>
      <c r="N29" s="533">
        <f t="shared" si="83"/>
        <v>1</v>
      </c>
      <c r="O29" s="780">
        <f t="shared" si="84"/>
        <v>-2</v>
      </c>
      <c r="P29" s="782">
        <f t="shared" si="85"/>
        <v>1</v>
      </c>
      <c r="Q29" s="212"/>
      <c r="R29" s="545"/>
      <c r="S29" s="527">
        <v>16</v>
      </c>
      <c r="T29" s="535">
        <f t="shared" si="142"/>
        <v>287</v>
      </c>
      <c r="U29" s="536">
        <v>336</v>
      </c>
      <c r="V29" s="528">
        <f t="shared" si="143"/>
        <v>4</v>
      </c>
      <c r="W29" s="537">
        <f t="shared" si="143"/>
        <v>5</v>
      </c>
      <c r="X29" s="538"/>
      <c r="Y29" s="539">
        <v>16</v>
      </c>
      <c r="Z29" s="540"/>
      <c r="AA29" s="532">
        <f t="shared" si="86"/>
        <v>4</v>
      </c>
      <c r="AB29" s="532">
        <f t="shared" si="86"/>
        <v>5</v>
      </c>
      <c r="AC29" s="617">
        <v>4</v>
      </c>
      <c r="AD29" s="615">
        <f>AC7-AB29</f>
        <v>9</v>
      </c>
      <c r="AE29" s="533">
        <f t="shared" si="87"/>
        <v>1</v>
      </c>
      <c r="AF29" s="780">
        <f t="shared" si="88"/>
        <v>0</v>
      </c>
      <c r="AG29" s="782">
        <f t="shared" si="89"/>
        <v>3</v>
      </c>
      <c r="AH29" s="212"/>
      <c r="AI29" s="545"/>
      <c r="AJ29" s="527">
        <v>16</v>
      </c>
      <c r="AK29" s="535">
        <f t="shared" si="144"/>
        <v>287</v>
      </c>
      <c r="AL29" s="536">
        <v>336</v>
      </c>
      <c r="AM29" s="528">
        <f t="shared" si="145"/>
        <v>4</v>
      </c>
      <c r="AN29" s="537">
        <f t="shared" si="145"/>
        <v>5</v>
      </c>
      <c r="AO29" s="538"/>
      <c r="AP29" s="539">
        <v>16</v>
      </c>
      <c r="AQ29" s="540"/>
      <c r="AR29" s="532">
        <f t="shared" si="90"/>
        <v>4</v>
      </c>
      <c r="AS29" s="532">
        <f t="shared" si="90"/>
        <v>5</v>
      </c>
      <c r="AT29" s="617">
        <v>6</v>
      </c>
      <c r="AU29" s="615">
        <f>AT7-AS29</f>
        <v>18</v>
      </c>
      <c r="AV29" s="533">
        <f t="shared" si="91"/>
        <v>2</v>
      </c>
      <c r="AW29" s="780">
        <f t="shared" si="92"/>
        <v>-2</v>
      </c>
      <c r="AX29" s="782">
        <f t="shared" si="93"/>
        <v>2</v>
      </c>
      <c r="AY29" s="212"/>
      <c r="AZ29" s="545"/>
      <c r="BA29" s="527">
        <v>16</v>
      </c>
      <c r="BB29" s="535">
        <f t="shared" si="146"/>
        <v>287</v>
      </c>
      <c r="BC29" s="536">
        <v>336</v>
      </c>
      <c r="BD29" s="528">
        <f t="shared" si="147"/>
        <v>4</v>
      </c>
      <c r="BE29" s="537">
        <f t="shared" si="147"/>
        <v>5</v>
      </c>
      <c r="BF29" s="538"/>
      <c r="BG29" s="539">
        <v>16</v>
      </c>
      <c r="BH29" s="540"/>
      <c r="BI29" s="532">
        <f t="shared" si="94"/>
        <v>4</v>
      </c>
      <c r="BJ29" s="532">
        <f t="shared" si="94"/>
        <v>5</v>
      </c>
      <c r="BK29" s="617">
        <v>6</v>
      </c>
      <c r="BL29" s="615">
        <f>BK7-BJ29</f>
        <v>23</v>
      </c>
      <c r="BM29" s="533">
        <f t="shared" si="95"/>
        <v>2</v>
      </c>
      <c r="BN29" s="780">
        <f t="shared" si="96"/>
        <v>-2</v>
      </c>
      <c r="BO29" s="782">
        <f t="shared" si="97"/>
        <v>2</v>
      </c>
      <c r="BP29" s="212"/>
      <c r="BQ29" s="545"/>
      <c r="BR29" s="527">
        <v>16</v>
      </c>
      <c r="BS29" s="535">
        <f t="shared" si="148"/>
        <v>287</v>
      </c>
      <c r="BT29" s="536">
        <v>336</v>
      </c>
      <c r="BU29" s="528">
        <f t="shared" si="149"/>
        <v>4</v>
      </c>
      <c r="BV29" s="537">
        <f t="shared" si="149"/>
        <v>5</v>
      </c>
      <c r="BW29" s="541">
        <f t="shared" si="172"/>
        <v>1</v>
      </c>
      <c r="BX29" s="541">
        <f t="shared" si="173"/>
        <v>3</v>
      </c>
      <c r="BY29" s="541">
        <f t="shared" si="174"/>
        <v>2</v>
      </c>
      <c r="BZ29" s="541">
        <f t="shared" si="175"/>
        <v>2</v>
      </c>
      <c r="CA29" s="569">
        <f>SUMPRODUCT(LARGE(BW29:BZ29,{1,2,3,4}))</f>
        <v>8</v>
      </c>
      <c r="CB29" s="340"/>
      <c r="CC29" s="143">
        <v>16</v>
      </c>
      <c r="CD29" s="144"/>
      <c r="CE29" s="134">
        <f t="shared" si="102"/>
        <v>4</v>
      </c>
      <c r="CF29" s="134">
        <f t="shared" si="102"/>
        <v>5</v>
      </c>
      <c r="CG29" s="617">
        <v>4</v>
      </c>
      <c r="CH29" s="452">
        <f>CG7-CF29</f>
        <v>18</v>
      </c>
      <c r="CI29" s="135">
        <f t="shared" si="103"/>
        <v>2</v>
      </c>
      <c r="CJ29" s="784">
        <f t="shared" si="104"/>
        <v>0</v>
      </c>
      <c r="CK29" s="782">
        <f t="shared" si="105"/>
        <v>4</v>
      </c>
      <c r="CL29" s="137"/>
      <c r="CM29" s="149"/>
      <c r="CN29" s="127">
        <v>16</v>
      </c>
      <c r="CO29" s="139">
        <f t="shared" si="154"/>
        <v>287</v>
      </c>
      <c r="CP29" s="140">
        <v>336</v>
      </c>
      <c r="CQ29" s="129">
        <f t="shared" si="155"/>
        <v>4</v>
      </c>
      <c r="CR29" s="141">
        <f t="shared" si="155"/>
        <v>5</v>
      </c>
      <c r="CS29" s="142"/>
      <c r="CT29" s="143">
        <v>16</v>
      </c>
      <c r="CU29" s="144"/>
      <c r="CV29" s="134">
        <f t="shared" si="106"/>
        <v>4</v>
      </c>
      <c r="CW29" s="134">
        <f t="shared" si="106"/>
        <v>5</v>
      </c>
      <c r="CX29" s="617">
        <v>5</v>
      </c>
      <c r="CY29" s="452">
        <f>CX7-CW29</f>
        <v>17</v>
      </c>
      <c r="CZ29" s="135">
        <f t="shared" si="107"/>
        <v>1</v>
      </c>
      <c r="DA29" s="784">
        <f t="shared" si="108"/>
        <v>-1</v>
      </c>
      <c r="DB29" s="782">
        <f t="shared" si="109"/>
        <v>2</v>
      </c>
      <c r="DC29" s="137"/>
      <c r="DD29" s="149"/>
      <c r="DE29" s="127">
        <v>16</v>
      </c>
      <c r="DF29" s="139">
        <f t="shared" si="156"/>
        <v>287</v>
      </c>
      <c r="DG29" s="140">
        <v>336</v>
      </c>
      <c r="DH29" s="129">
        <f t="shared" si="157"/>
        <v>4</v>
      </c>
      <c r="DI29" s="141">
        <f t="shared" si="157"/>
        <v>5</v>
      </c>
      <c r="DJ29" s="142"/>
      <c r="DK29" s="143">
        <v>16</v>
      </c>
      <c r="DL29" s="144"/>
      <c r="DM29" s="134">
        <f t="shared" si="110"/>
        <v>4</v>
      </c>
      <c r="DN29" s="134">
        <f t="shared" si="110"/>
        <v>5</v>
      </c>
      <c r="DO29" s="617">
        <v>5</v>
      </c>
      <c r="DP29" s="452">
        <f>DO7-DN29</f>
        <v>11</v>
      </c>
      <c r="DQ29" s="135">
        <f t="shared" si="111"/>
        <v>1</v>
      </c>
      <c r="DR29" s="784">
        <f t="shared" si="112"/>
        <v>-1</v>
      </c>
      <c r="DS29" s="782">
        <f t="shared" si="113"/>
        <v>2</v>
      </c>
      <c r="DT29" s="137"/>
      <c r="DU29" s="149"/>
      <c r="DV29" s="127">
        <v>16</v>
      </c>
      <c r="DW29" s="139">
        <f t="shared" si="158"/>
        <v>287</v>
      </c>
      <c r="DX29" s="140">
        <v>336</v>
      </c>
      <c r="DY29" s="129">
        <f t="shared" si="159"/>
        <v>4</v>
      </c>
      <c r="DZ29" s="141">
        <f t="shared" si="159"/>
        <v>5</v>
      </c>
      <c r="EA29" s="142"/>
      <c r="EB29" s="143">
        <v>16</v>
      </c>
      <c r="EC29" s="144"/>
      <c r="ED29" s="134">
        <f t="shared" si="114"/>
        <v>4</v>
      </c>
      <c r="EE29" s="134">
        <f t="shared" si="114"/>
        <v>5</v>
      </c>
      <c r="EF29" s="617">
        <v>5</v>
      </c>
      <c r="EG29" s="452">
        <f>EF7-EE29</f>
        <v>11</v>
      </c>
      <c r="EH29" s="135">
        <f t="shared" si="115"/>
        <v>1</v>
      </c>
      <c r="EI29" s="784">
        <f t="shared" si="116"/>
        <v>-1</v>
      </c>
      <c r="EJ29" s="782">
        <f t="shared" si="117"/>
        <v>2</v>
      </c>
      <c r="EK29" s="137"/>
      <c r="EL29" s="149"/>
      <c r="EM29" s="127">
        <v>16</v>
      </c>
      <c r="EN29" s="139">
        <f t="shared" si="160"/>
        <v>287</v>
      </c>
      <c r="EO29" s="140">
        <v>336</v>
      </c>
      <c r="EP29" s="129">
        <f t="shared" si="161"/>
        <v>4</v>
      </c>
      <c r="EQ29" s="141">
        <f t="shared" si="161"/>
        <v>5</v>
      </c>
      <c r="ER29" s="359">
        <f t="shared" si="118"/>
        <v>4</v>
      </c>
      <c r="ES29" s="359">
        <f t="shared" si="119"/>
        <v>2</v>
      </c>
      <c r="ET29" s="359">
        <f t="shared" si="120"/>
        <v>2</v>
      </c>
      <c r="EU29" s="359">
        <f t="shared" si="121"/>
        <v>2</v>
      </c>
      <c r="EV29" s="569">
        <f>SUMPRODUCT(LARGE(ER29:EU29,{1,2,3,4}))</f>
        <v>10</v>
      </c>
      <c r="EW29" s="538"/>
      <c r="EX29" s="539">
        <v>16</v>
      </c>
      <c r="EY29" s="540"/>
      <c r="EZ29" s="532">
        <f t="shared" si="122"/>
        <v>4</v>
      </c>
      <c r="FA29" s="532">
        <f t="shared" si="122"/>
        <v>5</v>
      </c>
      <c r="FB29" s="617">
        <v>5</v>
      </c>
      <c r="FC29" s="615">
        <f>FB7-FA29</f>
        <v>8</v>
      </c>
      <c r="FD29" s="533">
        <f t="shared" si="123"/>
        <v>1</v>
      </c>
      <c r="FE29" s="780">
        <f t="shared" si="124"/>
        <v>-1</v>
      </c>
      <c r="FF29" s="782">
        <f t="shared" si="125"/>
        <v>2</v>
      </c>
      <c r="FG29" s="212"/>
      <c r="FH29" s="545"/>
      <c r="FI29" s="527">
        <v>16</v>
      </c>
      <c r="FJ29" s="535">
        <f t="shared" si="162"/>
        <v>287</v>
      </c>
      <c r="FK29" s="536">
        <v>336</v>
      </c>
      <c r="FL29" s="528">
        <f t="shared" si="163"/>
        <v>4</v>
      </c>
      <c r="FM29" s="537">
        <f t="shared" si="163"/>
        <v>5</v>
      </c>
      <c r="FN29" s="538"/>
      <c r="FO29" s="539">
        <v>16</v>
      </c>
      <c r="FP29" s="540"/>
      <c r="FQ29" s="532">
        <f t="shared" si="126"/>
        <v>4</v>
      </c>
      <c r="FR29" s="532">
        <f t="shared" si="126"/>
        <v>5</v>
      </c>
      <c r="FS29" s="617">
        <v>4</v>
      </c>
      <c r="FT29" s="615">
        <f>FS7-FR29</f>
        <v>17</v>
      </c>
      <c r="FU29" s="533">
        <f t="shared" si="127"/>
        <v>1</v>
      </c>
      <c r="FV29" s="780">
        <f t="shared" si="128"/>
        <v>0</v>
      </c>
      <c r="FW29" s="782">
        <f t="shared" si="129"/>
        <v>3</v>
      </c>
      <c r="FX29" s="212"/>
      <c r="FY29" s="545"/>
      <c r="FZ29" s="527">
        <v>16</v>
      </c>
      <c r="GA29" s="535">
        <f t="shared" si="164"/>
        <v>287</v>
      </c>
      <c r="GB29" s="536">
        <v>336</v>
      </c>
      <c r="GC29" s="528">
        <f t="shared" si="165"/>
        <v>4</v>
      </c>
      <c r="GD29" s="537">
        <f t="shared" si="165"/>
        <v>5</v>
      </c>
      <c r="GE29" s="538"/>
      <c r="GF29" s="539">
        <v>16</v>
      </c>
      <c r="GG29" s="540"/>
      <c r="GH29" s="532">
        <f t="shared" si="130"/>
        <v>4</v>
      </c>
      <c r="GI29" s="532">
        <f t="shared" si="130"/>
        <v>5</v>
      </c>
      <c r="GJ29" s="617">
        <v>4</v>
      </c>
      <c r="GK29" s="615">
        <f>GJ7-GI29</f>
        <v>1</v>
      </c>
      <c r="GL29" s="533">
        <f t="shared" si="131"/>
        <v>1</v>
      </c>
      <c r="GM29" s="780">
        <f t="shared" si="132"/>
        <v>0</v>
      </c>
      <c r="GN29" s="782">
        <f t="shared" si="133"/>
        <v>3</v>
      </c>
      <c r="GO29" s="212"/>
      <c r="GP29" s="545"/>
      <c r="GQ29" s="527">
        <v>16</v>
      </c>
      <c r="GR29" s="535">
        <f t="shared" si="166"/>
        <v>287</v>
      </c>
      <c r="GS29" s="536">
        <v>336</v>
      </c>
      <c r="GT29" s="528">
        <f t="shared" si="167"/>
        <v>4</v>
      </c>
      <c r="GU29" s="537">
        <f t="shared" si="167"/>
        <v>5</v>
      </c>
      <c r="GV29" s="538"/>
      <c r="GW29" s="539">
        <v>16</v>
      </c>
      <c r="GX29" s="540"/>
      <c r="GY29" s="532">
        <f t="shared" si="134"/>
        <v>4</v>
      </c>
      <c r="GZ29" s="532">
        <f t="shared" si="134"/>
        <v>5</v>
      </c>
      <c r="HA29" s="617">
        <v>5</v>
      </c>
      <c r="HB29" s="615">
        <f>HA7-GZ29</f>
        <v>17</v>
      </c>
      <c r="HC29" s="533">
        <f t="shared" si="135"/>
        <v>1</v>
      </c>
      <c r="HD29" s="780">
        <f t="shared" si="136"/>
        <v>-1</v>
      </c>
      <c r="HE29" s="782">
        <f t="shared" si="137"/>
        <v>2</v>
      </c>
      <c r="HF29" s="541">
        <f t="shared" si="138"/>
        <v>2</v>
      </c>
      <c r="HG29" s="541">
        <f t="shared" si="139"/>
        <v>3</v>
      </c>
      <c r="HH29" s="541">
        <f t="shared" si="140"/>
        <v>3</v>
      </c>
      <c r="HI29" s="541">
        <f t="shared" si="141"/>
        <v>2</v>
      </c>
      <c r="HJ29" s="569">
        <f>SUMPRODUCT(LARGE(HF29:HI29,{1,2,3,4}))</f>
        <v>10</v>
      </c>
      <c r="HK29" s="146"/>
    </row>
    <row r="30" spans="1:219" s="147" customFormat="1" ht="16" customHeight="1">
      <c r="A30" s="148"/>
      <c r="B30" s="527">
        <v>17</v>
      </c>
      <c r="C30" s="607">
        <v>147</v>
      </c>
      <c r="D30" s="607">
        <v>138</v>
      </c>
      <c r="E30" s="608">
        <v>3</v>
      </c>
      <c r="F30" s="609">
        <v>11</v>
      </c>
      <c r="G30" s="529"/>
      <c r="H30" s="530">
        <v>17</v>
      </c>
      <c r="I30" s="531"/>
      <c r="J30" s="532">
        <f t="shared" si="82"/>
        <v>3</v>
      </c>
      <c r="K30" s="532">
        <f t="shared" si="82"/>
        <v>11</v>
      </c>
      <c r="L30" s="617">
        <v>3</v>
      </c>
      <c r="M30" s="615">
        <f>L7-K30</f>
        <v>6</v>
      </c>
      <c r="N30" s="533">
        <f t="shared" si="83"/>
        <v>1</v>
      </c>
      <c r="O30" s="780">
        <f t="shared" si="84"/>
        <v>0</v>
      </c>
      <c r="P30" s="782">
        <f t="shared" si="85"/>
        <v>3</v>
      </c>
      <c r="Q30" s="212"/>
      <c r="R30" s="545"/>
      <c r="S30" s="527">
        <v>17</v>
      </c>
      <c r="T30" s="535">
        <f t="shared" si="142"/>
        <v>147</v>
      </c>
      <c r="U30" s="536">
        <v>336</v>
      </c>
      <c r="V30" s="528">
        <f t="shared" si="143"/>
        <v>3</v>
      </c>
      <c r="W30" s="537">
        <f t="shared" si="143"/>
        <v>11</v>
      </c>
      <c r="X30" s="538"/>
      <c r="Y30" s="539">
        <v>17</v>
      </c>
      <c r="Z30" s="540"/>
      <c r="AA30" s="532">
        <f t="shared" si="86"/>
        <v>3</v>
      </c>
      <c r="AB30" s="532">
        <f t="shared" si="86"/>
        <v>11</v>
      </c>
      <c r="AC30" s="617">
        <v>3</v>
      </c>
      <c r="AD30" s="615">
        <f>AC7-AB30</f>
        <v>3</v>
      </c>
      <c r="AE30" s="533">
        <f t="shared" si="87"/>
        <v>1</v>
      </c>
      <c r="AF30" s="780">
        <f t="shared" si="88"/>
        <v>0</v>
      </c>
      <c r="AG30" s="782">
        <f t="shared" si="89"/>
        <v>3</v>
      </c>
      <c r="AH30" s="212"/>
      <c r="AI30" s="545"/>
      <c r="AJ30" s="527">
        <v>17</v>
      </c>
      <c r="AK30" s="535">
        <f t="shared" si="144"/>
        <v>147</v>
      </c>
      <c r="AL30" s="536">
        <v>336</v>
      </c>
      <c r="AM30" s="528">
        <f t="shared" si="145"/>
        <v>3</v>
      </c>
      <c r="AN30" s="537">
        <f t="shared" si="145"/>
        <v>11</v>
      </c>
      <c r="AO30" s="538"/>
      <c r="AP30" s="539">
        <v>17</v>
      </c>
      <c r="AQ30" s="540"/>
      <c r="AR30" s="532">
        <f t="shared" si="90"/>
        <v>3</v>
      </c>
      <c r="AS30" s="532">
        <f t="shared" si="90"/>
        <v>11</v>
      </c>
      <c r="AT30" s="617">
        <v>4</v>
      </c>
      <c r="AU30" s="615">
        <f>AT7-AS30</f>
        <v>12</v>
      </c>
      <c r="AV30" s="533">
        <f t="shared" si="91"/>
        <v>1</v>
      </c>
      <c r="AW30" s="780">
        <f t="shared" si="92"/>
        <v>-1</v>
      </c>
      <c r="AX30" s="782">
        <f t="shared" si="93"/>
        <v>2</v>
      </c>
      <c r="AY30" s="212"/>
      <c r="AZ30" s="545"/>
      <c r="BA30" s="527">
        <v>17</v>
      </c>
      <c r="BB30" s="535">
        <f t="shared" si="146"/>
        <v>147</v>
      </c>
      <c r="BC30" s="536">
        <v>336</v>
      </c>
      <c r="BD30" s="528">
        <f t="shared" si="147"/>
        <v>3</v>
      </c>
      <c r="BE30" s="537">
        <f t="shared" si="147"/>
        <v>11</v>
      </c>
      <c r="BF30" s="538"/>
      <c r="BG30" s="539">
        <v>17</v>
      </c>
      <c r="BH30" s="540"/>
      <c r="BI30" s="532">
        <f t="shared" si="94"/>
        <v>3</v>
      </c>
      <c r="BJ30" s="532">
        <f t="shared" si="94"/>
        <v>11</v>
      </c>
      <c r="BK30" s="617">
        <v>6</v>
      </c>
      <c r="BL30" s="615">
        <f>BK7-BJ30</f>
        <v>17</v>
      </c>
      <c r="BM30" s="533">
        <f t="shared" si="95"/>
        <v>1</v>
      </c>
      <c r="BN30" s="780">
        <f t="shared" si="96"/>
        <v>-3</v>
      </c>
      <c r="BO30" s="782">
        <f t="shared" si="97"/>
        <v>0</v>
      </c>
      <c r="BP30" s="212"/>
      <c r="BQ30" s="545"/>
      <c r="BR30" s="527">
        <v>17</v>
      </c>
      <c r="BS30" s="535">
        <f t="shared" si="148"/>
        <v>147</v>
      </c>
      <c r="BT30" s="536">
        <v>336</v>
      </c>
      <c r="BU30" s="528">
        <f t="shared" si="149"/>
        <v>3</v>
      </c>
      <c r="BV30" s="537">
        <f t="shared" si="149"/>
        <v>11</v>
      </c>
      <c r="BW30" s="541">
        <f t="shared" si="172"/>
        <v>3</v>
      </c>
      <c r="BX30" s="541">
        <f t="shared" si="173"/>
        <v>3</v>
      </c>
      <c r="BY30" s="541">
        <f t="shared" si="174"/>
        <v>2</v>
      </c>
      <c r="BZ30" s="541">
        <f t="shared" si="175"/>
        <v>0</v>
      </c>
      <c r="CA30" s="569">
        <f>SUMPRODUCT(LARGE(BW30:BZ30,{1,2,3,4}))</f>
        <v>8</v>
      </c>
      <c r="CB30" s="340"/>
      <c r="CC30" s="143">
        <v>17</v>
      </c>
      <c r="CD30" s="144"/>
      <c r="CE30" s="134">
        <f t="shared" si="102"/>
        <v>3</v>
      </c>
      <c r="CF30" s="134">
        <f t="shared" si="102"/>
        <v>11</v>
      </c>
      <c r="CG30" s="617">
        <v>3</v>
      </c>
      <c r="CH30" s="452">
        <f>CG7-CF30</f>
        <v>12</v>
      </c>
      <c r="CI30" s="135">
        <f t="shared" si="103"/>
        <v>1</v>
      </c>
      <c r="CJ30" s="784">
        <f t="shared" si="104"/>
        <v>0</v>
      </c>
      <c r="CK30" s="782">
        <f t="shared" si="105"/>
        <v>3</v>
      </c>
      <c r="CL30" s="137"/>
      <c r="CM30" s="149"/>
      <c r="CN30" s="127">
        <v>17</v>
      </c>
      <c r="CO30" s="139">
        <f t="shared" si="154"/>
        <v>147</v>
      </c>
      <c r="CP30" s="140">
        <v>336</v>
      </c>
      <c r="CQ30" s="129">
        <f t="shared" si="155"/>
        <v>3</v>
      </c>
      <c r="CR30" s="141">
        <f t="shared" si="155"/>
        <v>11</v>
      </c>
      <c r="CS30" s="142"/>
      <c r="CT30" s="143">
        <v>17</v>
      </c>
      <c r="CU30" s="144"/>
      <c r="CV30" s="134">
        <f t="shared" si="106"/>
        <v>3</v>
      </c>
      <c r="CW30" s="134">
        <f t="shared" si="106"/>
        <v>11</v>
      </c>
      <c r="CX30" s="617">
        <v>4</v>
      </c>
      <c r="CY30" s="452">
        <f>CX7-CW30</f>
        <v>11</v>
      </c>
      <c r="CZ30" s="135">
        <f t="shared" si="107"/>
        <v>1</v>
      </c>
      <c r="DA30" s="784">
        <f t="shared" si="108"/>
        <v>-1</v>
      </c>
      <c r="DB30" s="782">
        <f t="shared" si="109"/>
        <v>2</v>
      </c>
      <c r="DC30" s="137"/>
      <c r="DD30" s="149"/>
      <c r="DE30" s="127">
        <v>17</v>
      </c>
      <c r="DF30" s="139">
        <f t="shared" si="156"/>
        <v>147</v>
      </c>
      <c r="DG30" s="140">
        <v>336</v>
      </c>
      <c r="DH30" s="129">
        <f t="shared" si="157"/>
        <v>3</v>
      </c>
      <c r="DI30" s="141">
        <f t="shared" si="157"/>
        <v>11</v>
      </c>
      <c r="DJ30" s="142"/>
      <c r="DK30" s="143">
        <v>17</v>
      </c>
      <c r="DL30" s="144"/>
      <c r="DM30" s="134">
        <f t="shared" si="110"/>
        <v>3</v>
      </c>
      <c r="DN30" s="134">
        <f t="shared" si="110"/>
        <v>11</v>
      </c>
      <c r="DO30" s="617">
        <v>3</v>
      </c>
      <c r="DP30" s="452">
        <f>DO7-DN30</f>
        <v>5</v>
      </c>
      <c r="DQ30" s="135">
        <f t="shared" si="111"/>
        <v>1</v>
      </c>
      <c r="DR30" s="784">
        <f t="shared" si="112"/>
        <v>0</v>
      </c>
      <c r="DS30" s="782">
        <f t="shared" si="113"/>
        <v>3</v>
      </c>
      <c r="DT30" s="137"/>
      <c r="DU30" s="149"/>
      <c r="DV30" s="127">
        <v>17</v>
      </c>
      <c r="DW30" s="139">
        <f t="shared" si="158"/>
        <v>147</v>
      </c>
      <c r="DX30" s="140">
        <v>336</v>
      </c>
      <c r="DY30" s="129">
        <f t="shared" si="159"/>
        <v>3</v>
      </c>
      <c r="DZ30" s="141">
        <f t="shared" si="159"/>
        <v>11</v>
      </c>
      <c r="EA30" s="142"/>
      <c r="EB30" s="143">
        <v>17</v>
      </c>
      <c r="EC30" s="144"/>
      <c r="ED30" s="134">
        <f t="shared" si="114"/>
        <v>3</v>
      </c>
      <c r="EE30" s="134">
        <f t="shared" si="114"/>
        <v>11</v>
      </c>
      <c r="EF30" s="617">
        <v>2</v>
      </c>
      <c r="EG30" s="452">
        <f>EF7-EE30</f>
        <v>5</v>
      </c>
      <c r="EH30" s="135">
        <f t="shared" si="115"/>
        <v>1</v>
      </c>
      <c r="EI30" s="784">
        <f t="shared" si="116"/>
        <v>1</v>
      </c>
      <c r="EJ30" s="782">
        <f t="shared" si="117"/>
        <v>4</v>
      </c>
      <c r="EK30" s="137"/>
      <c r="EL30" s="149"/>
      <c r="EM30" s="127">
        <v>17</v>
      </c>
      <c r="EN30" s="139">
        <f t="shared" si="160"/>
        <v>147</v>
      </c>
      <c r="EO30" s="140">
        <v>336</v>
      </c>
      <c r="EP30" s="129">
        <f t="shared" si="161"/>
        <v>3</v>
      </c>
      <c r="EQ30" s="141">
        <f t="shared" si="161"/>
        <v>11</v>
      </c>
      <c r="ER30" s="359">
        <f t="shared" si="118"/>
        <v>3</v>
      </c>
      <c r="ES30" s="359">
        <f t="shared" si="119"/>
        <v>2</v>
      </c>
      <c r="ET30" s="359">
        <f t="shared" si="120"/>
        <v>3</v>
      </c>
      <c r="EU30" s="359">
        <f t="shared" si="121"/>
        <v>4</v>
      </c>
      <c r="EV30" s="569">
        <f>SUMPRODUCT(LARGE(ER30:EU30,{1,2,3,4}))</f>
        <v>12</v>
      </c>
      <c r="EW30" s="538"/>
      <c r="EX30" s="539">
        <v>17</v>
      </c>
      <c r="EY30" s="540"/>
      <c r="EZ30" s="532">
        <f t="shared" si="122"/>
        <v>3</v>
      </c>
      <c r="FA30" s="532">
        <f t="shared" si="122"/>
        <v>11</v>
      </c>
      <c r="FB30" s="617">
        <v>4</v>
      </c>
      <c r="FC30" s="615">
        <f>FB7-FA30</f>
        <v>2</v>
      </c>
      <c r="FD30" s="533">
        <f t="shared" si="123"/>
        <v>1</v>
      </c>
      <c r="FE30" s="780">
        <f t="shared" si="124"/>
        <v>-1</v>
      </c>
      <c r="FF30" s="782">
        <f t="shared" si="125"/>
        <v>2</v>
      </c>
      <c r="FG30" s="212"/>
      <c r="FH30" s="545"/>
      <c r="FI30" s="527">
        <v>17</v>
      </c>
      <c r="FJ30" s="535">
        <f t="shared" si="162"/>
        <v>147</v>
      </c>
      <c r="FK30" s="536">
        <v>336</v>
      </c>
      <c r="FL30" s="528">
        <f t="shared" si="163"/>
        <v>3</v>
      </c>
      <c r="FM30" s="537">
        <f t="shared" si="163"/>
        <v>11</v>
      </c>
      <c r="FN30" s="538"/>
      <c r="FO30" s="539">
        <v>17</v>
      </c>
      <c r="FP30" s="540"/>
      <c r="FQ30" s="532">
        <f t="shared" si="126"/>
        <v>3</v>
      </c>
      <c r="FR30" s="532">
        <f t="shared" si="126"/>
        <v>11</v>
      </c>
      <c r="FS30" s="617">
        <v>4</v>
      </c>
      <c r="FT30" s="615">
        <f>FS7-FR30</f>
        <v>11</v>
      </c>
      <c r="FU30" s="533">
        <f t="shared" si="127"/>
        <v>1</v>
      </c>
      <c r="FV30" s="780">
        <f t="shared" si="128"/>
        <v>-1</v>
      </c>
      <c r="FW30" s="782">
        <f t="shared" si="129"/>
        <v>2</v>
      </c>
      <c r="FX30" s="212"/>
      <c r="FY30" s="545"/>
      <c r="FZ30" s="527">
        <v>17</v>
      </c>
      <c r="GA30" s="535">
        <f t="shared" si="164"/>
        <v>147</v>
      </c>
      <c r="GB30" s="536">
        <v>336</v>
      </c>
      <c r="GC30" s="528">
        <f t="shared" si="165"/>
        <v>3</v>
      </c>
      <c r="GD30" s="537">
        <f t="shared" si="165"/>
        <v>11</v>
      </c>
      <c r="GE30" s="538"/>
      <c r="GF30" s="539">
        <v>17</v>
      </c>
      <c r="GG30" s="540"/>
      <c r="GH30" s="532">
        <f t="shared" si="130"/>
        <v>3</v>
      </c>
      <c r="GI30" s="532">
        <f t="shared" si="130"/>
        <v>11</v>
      </c>
      <c r="GJ30" s="617">
        <v>2</v>
      </c>
      <c r="GK30" s="615">
        <f>GJ7-GI30</f>
        <v>-5</v>
      </c>
      <c r="GL30" s="533">
        <f t="shared" si="131"/>
        <v>0</v>
      </c>
      <c r="GM30" s="780">
        <f t="shared" si="132"/>
        <v>1</v>
      </c>
      <c r="GN30" s="782">
        <f t="shared" si="133"/>
        <v>3</v>
      </c>
      <c r="GO30" s="212"/>
      <c r="GP30" s="545"/>
      <c r="GQ30" s="527">
        <v>17</v>
      </c>
      <c r="GR30" s="535">
        <f t="shared" si="166"/>
        <v>147</v>
      </c>
      <c r="GS30" s="536">
        <v>336</v>
      </c>
      <c r="GT30" s="528">
        <f t="shared" si="167"/>
        <v>3</v>
      </c>
      <c r="GU30" s="537">
        <f t="shared" si="167"/>
        <v>11</v>
      </c>
      <c r="GV30" s="538"/>
      <c r="GW30" s="539">
        <v>17</v>
      </c>
      <c r="GX30" s="540"/>
      <c r="GY30" s="532">
        <f t="shared" si="134"/>
        <v>3</v>
      </c>
      <c r="GZ30" s="532">
        <f t="shared" si="134"/>
        <v>11</v>
      </c>
      <c r="HA30" s="617">
        <v>4</v>
      </c>
      <c r="HB30" s="615">
        <f>HA7-GZ30</f>
        <v>11</v>
      </c>
      <c r="HC30" s="533">
        <f t="shared" si="135"/>
        <v>1</v>
      </c>
      <c r="HD30" s="780">
        <f t="shared" si="136"/>
        <v>-1</v>
      </c>
      <c r="HE30" s="782">
        <f t="shared" si="137"/>
        <v>2</v>
      </c>
      <c r="HF30" s="541">
        <f t="shared" si="138"/>
        <v>2</v>
      </c>
      <c r="HG30" s="541">
        <f t="shared" si="139"/>
        <v>2</v>
      </c>
      <c r="HH30" s="541">
        <f t="shared" si="140"/>
        <v>3</v>
      </c>
      <c r="HI30" s="541">
        <f t="shared" si="141"/>
        <v>2</v>
      </c>
      <c r="HJ30" s="569">
        <f>SUMPRODUCT(LARGE(HF30:HI30,{1,2,3,4}))</f>
        <v>9</v>
      </c>
      <c r="HK30" s="146"/>
    </row>
    <row r="31" spans="1:219" s="147" customFormat="1" ht="16" customHeight="1" thickBot="1">
      <c r="A31" s="126"/>
      <c r="B31" s="527">
        <v>18</v>
      </c>
      <c r="C31" s="607">
        <v>516</v>
      </c>
      <c r="D31" s="607">
        <v>413</v>
      </c>
      <c r="E31" s="608">
        <v>5</v>
      </c>
      <c r="F31" s="609">
        <v>3</v>
      </c>
      <c r="G31" s="529"/>
      <c r="H31" s="530">
        <v>18</v>
      </c>
      <c r="I31" s="531"/>
      <c r="J31" s="532">
        <f t="shared" si="82"/>
        <v>5</v>
      </c>
      <c r="K31" s="532">
        <f t="shared" si="82"/>
        <v>3</v>
      </c>
      <c r="L31" s="618">
        <v>6</v>
      </c>
      <c r="M31" s="615">
        <f>L7-K31</f>
        <v>14</v>
      </c>
      <c r="N31" s="533">
        <f t="shared" si="83"/>
        <v>1</v>
      </c>
      <c r="O31" s="780">
        <f t="shared" si="84"/>
        <v>-1</v>
      </c>
      <c r="P31" s="783">
        <f t="shared" si="85"/>
        <v>2</v>
      </c>
      <c r="Q31" s="212"/>
      <c r="R31" s="217"/>
      <c r="S31" s="527">
        <v>18</v>
      </c>
      <c r="T31" s="535">
        <f t="shared" si="142"/>
        <v>516</v>
      </c>
      <c r="U31" s="536">
        <v>336</v>
      </c>
      <c r="V31" s="528">
        <f t="shared" si="143"/>
        <v>5</v>
      </c>
      <c r="W31" s="537">
        <f t="shared" si="143"/>
        <v>3</v>
      </c>
      <c r="X31" s="538"/>
      <c r="Y31" s="539">
        <v>18</v>
      </c>
      <c r="Z31" s="540"/>
      <c r="AA31" s="532">
        <f t="shared" si="86"/>
        <v>5</v>
      </c>
      <c r="AB31" s="532">
        <f t="shared" si="86"/>
        <v>3</v>
      </c>
      <c r="AC31" s="618">
        <v>7</v>
      </c>
      <c r="AD31" s="615">
        <f>AC7-AB31</f>
        <v>11</v>
      </c>
      <c r="AE31" s="533">
        <f t="shared" si="87"/>
        <v>1</v>
      </c>
      <c r="AF31" s="780">
        <f t="shared" si="88"/>
        <v>-2</v>
      </c>
      <c r="AG31" s="783">
        <f t="shared" si="89"/>
        <v>1</v>
      </c>
      <c r="AH31" s="212"/>
      <c r="AI31" s="217"/>
      <c r="AJ31" s="527">
        <v>18</v>
      </c>
      <c r="AK31" s="535">
        <f t="shared" si="144"/>
        <v>516</v>
      </c>
      <c r="AL31" s="536">
        <v>336</v>
      </c>
      <c r="AM31" s="528">
        <f t="shared" si="145"/>
        <v>5</v>
      </c>
      <c r="AN31" s="537">
        <f t="shared" si="145"/>
        <v>3</v>
      </c>
      <c r="AO31" s="538"/>
      <c r="AP31" s="539">
        <v>18</v>
      </c>
      <c r="AQ31" s="540"/>
      <c r="AR31" s="532">
        <f t="shared" si="90"/>
        <v>5</v>
      </c>
      <c r="AS31" s="532">
        <f t="shared" si="90"/>
        <v>3</v>
      </c>
      <c r="AT31" s="618">
        <v>9</v>
      </c>
      <c r="AU31" s="615">
        <f>AT7-AS31</f>
        <v>20</v>
      </c>
      <c r="AV31" s="533">
        <f t="shared" si="91"/>
        <v>2</v>
      </c>
      <c r="AW31" s="780">
        <f t="shared" si="92"/>
        <v>-4</v>
      </c>
      <c r="AX31" s="783">
        <f t="shared" si="93"/>
        <v>0</v>
      </c>
      <c r="AY31" s="212"/>
      <c r="AZ31" s="217"/>
      <c r="BA31" s="527">
        <v>18</v>
      </c>
      <c r="BB31" s="535">
        <f t="shared" si="146"/>
        <v>516</v>
      </c>
      <c r="BC31" s="536">
        <v>336</v>
      </c>
      <c r="BD31" s="528">
        <f t="shared" si="147"/>
        <v>5</v>
      </c>
      <c r="BE31" s="537">
        <f t="shared" si="147"/>
        <v>3</v>
      </c>
      <c r="BF31" s="538"/>
      <c r="BG31" s="539">
        <v>18</v>
      </c>
      <c r="BH31" s="540"/>
      <c r="BI31" s="532">
        <f t="shared" si="94"/>
        <v>5</v>
      </c>
      <c r="BJ31" s="532">
        <f t="shared" si="94"/>
        <v>3</v>
      </c>
      <c r="BK31" s="618">
        <v>9</v>
      </c>
      <c r="BL31" s="615">
        <f>BK7-BJ31</f>
        <v>25</v>
      </c>
      <c r="BM31" s="533">
        <f t="shared" si="95"/>
        <v>2</v>
      </c>
      <c r="BN31" s="780">
        <f t="shared" si="96"/>
        <v>-4</v>
      </c>
      <c r="BO31" s="783">
        <f t="shared" si="97"/>
        <v>0</v>
      </c>
      <c r="BP31" s="212"/>
      <c r="BQ31" s="217"/>
      <c r="BR31" s="527">
        <v>18</v>
      </c>
      <c r="BS31" s="535">
        <f t="shared" si="148"/>
        <v>516</v>
      </c>
      <c r="BT31" s="536">
        <v>336</v>
      </c>
      <c r="BU31" s="528">
        <f t="shared" si="149"/>
        <v>5</v>
      </c>
      <c r="BV31" s="537">
        <f t="shared" si="149"/>
        <v>3</v>
      </c>
      <c r="BW31" s="541">
        <f t="shared" si="172"/>
        <v>2</v>
      </c>
      <c r="BX31" s="541">
        <f t="shared" si="173"/>
        <v>1</v>
      </c>
      <c r="BY31" s="541">
        <f t="shared" si="174"/>
        <v>0</v>
      </c>
      <c r="BZ31" s="541">
        <f t="shared" si="175"/>
        <v>0</v>
      </c>
      <c r="CA31" s="570">
        <f>SUMPRODUCT(LARGE(BW31:BZ31,{1,2,3,4}))</f>
        <v>3</v>
      </c>
      <c r="CB31" s="340"/>
      <c r="CC31" s="143">
        <v>18</v>
      </c>
      <c r="CD31" s="144"/>
      <c r="CE31" s="134">
        <f t="shared" si="102"/>
        <v>5</v>
      </c>
      <c r="CF31" s="134">
        <f t="shared" si="102"/>
        <v>3</v>
      </c>
      <c r="CG31" s="618">
        <v>8</v>
      </c>
      <c r="CH31" s="452">
        <f>CG7-CF31</f>
        <v>20</v>
      </c>
      <c r="CI31" s="135">
        <f t="shared" si="103"/>
        <v>2</v>
      </c>
      <c r="CJ31" s="784">
        <f t="shared" si="104"/>
        <v>-3</v>
      </c>
      <c r="CK31" s="783">
        <f t="shared" si="105"/>
        <v>1</v>
      </c>
      <c r="CL31" s="137"/>
      <c r="CM31" s="138"/>
      <c r="CN31" s="127">
        <v>18</v>
      </c>
      <c r="CO31" s="139">
        <f t="shared" si="154"/>
        <v>516</v>
      </c>
      <c r="CP31" s="140">
        <v>336</v>
      </c>
      <c r="CQ31" s="129">
        <f t="shared" si="155"/>
        <v>5</v>
      </c>
      <c r="CR31" s="141">
        <f t="shared" si="155"/>
        <v>3</v>
      </c>
      <c r="CS31" s="142"/>
      <c r="CT31" s="143">
        <v>18</v>
      </c>
      <c r="CU31" s="144"/>
      <c r="CV31" s="134">
        <f t="shared" si="106"/>
        <v>5</v>
      </c>
      <c r="CW31" s="134">
        <f t="shared" si="106"/>
        <v>3</v>
      </c>
      <c r="CX31" s="618">
        <v>7</v>
      </c>
      <c r="CY31" s="452">
        <f>CX7-CW31</f>
        <v>19</v>
      </c>
      <c r="CZ31" s="135">
        <f t="shared" si="107"/>
        <v>2</v>
      </c>
      <c r="DA31" s="784">
        <f t="shared" si="108"/>
        <v>-2</v>
      </c>
      <c r="DB31" s="783">
        <f t="shared" si="109"/>
        <v>2</v>
      </c>
      <c r="DC31" s="137"/>
      <c r="DD31" s="138"/>
      <c r="DE31" s="127">
        <v>18</v>
      </c>
      <c r="DF31" s="139">
        <f t="shared" si="156"/>
        <v>516</v>
      </c>
      <c r="DG31" s="140">
        <v>336</v>
      </c>
      <c r="DH31" s="129">
        <f t="shared" si="157"/>
        <v>5</v>
      </c>
      <c r="DI31" s="141">
        <f t="shared" si="157"/>
        <v>3</v>
      </c>
      <c r="DJ31" s="142"/>
      <c r="DK31" s="143">
        <v>18</v>
      </c>
      <c r="DL31" s="144"/>
      <c r="DM31" s="134">
        <f t="shared" si="110"/>
        <v>5</v>
      </c>
      <c r="DN31" s="134">
        <f t="shared" si="110"/>
        <v>3</v>
      </c>
      <c r="DO31" s="618">
        <v>6</v>
      </c>
      <c r="DP31" s="452">
        <f>DO7-DN31</f>
        <v>13</v>
      </c>
      <c r="DQ31" s="135">
        <f t="shared" si="111"/>
        <v>1</v>
      </c>
      <c r="DR31" s="784">
        <f t="shared" si="112"/>
        <v>-1</v>
      </c>
      <c r="DS31" s="783">
        <f t="shared" si="113"/>
        <v>2</v>
      </c>
      <c r="DT31" s="137"/>
      <c r="DU31" s="138"/>
      <c r="DV31" s="127">
        <v>18</v>
      </c>
      <c r="DW31" s="139">
        <f t="shared" si="158"/>
        <v>516</v>
      </c>
      <c r="DX31" s="140">
        <v>336</v>
      </c>
      <c r="DY31" s="129">
        <f t="shared" si="159"/>
        <v>5</v>
      </c>
      <c r="DZ31" s="141">
        <f t="shared" si="159"/>
        <v>3</v>
      </c>
      <c r="EA31" s="142"/>
      <c r="EB31" s="143">
        <v>18</v>
      </c>
      <c r="EC31" s="144"/>
      <c r="ED31" s="134">
        <f t="shared" si="114"/>
        <v>5</v>
      </c>
      <c r="EE31" s="134">
        <f t="shared" si="114"/>
        <v>3</v>
      </c>
      <c r="EF31" s="618">
        <v>6</v>
      </c>
      <c r="EG31" s="452">
        <f>EF7-EE31</f>
        <v>13</v>
      </c>
      <c r="EH31" s="135">
        <f t="shared" si="115"/>
        <v>1</v>
      </c>
      <c r="EI31" s="784">
        <f t="shared" si="116"/>
        <v>-1</v>
      </c>
      <c r="EJ31" s="783">
        <f t="shared" si="117"/>
        <v>2</v>
      </c>
      <c r="EK31" s="137"/>
      <c r="EL31" s="138"/>
      <c r="EM31" s="127">
        <v>18</v>
      </c>
      <c r="EN31" s="139">
        <f t="shared" si="160"/>
        <v>516</v>
      </c>
      <c r="EO31" s="140">
        <v>336</v>
      </c>
      <c r="EP31" s="129">
        <f t="shared" si="161"/>
        <v>5</v>
      </c>
      <c r="EQ31" s="141">
        <f t="shared" si="161"/>
        <v>3</v>
      </c>
      <c r="ER31" s="359">
        <f t="shared" si="118"/>
        <v>1</v>
      </c>
      <c r="ES31" s="359">
        <f t="shared" si="119"/>
        <v>2</v>
      </c>
      <c r="ET31" s="359">
        <f t="shared" si="120"/>
        <v>2</v>
      </c>
      <c r="EU31" s="359">
        <f t="shared" si="121"/>
        <v>2</v>
      </c>
      <c r="EV31" s="570">
        <f>SUMPRODUCT(LARGE(ER31:EU31,{1,2,3,4}))</f>
        <v>7</v>
      </c>
      <c r="EW31" s="538"/>
      <c r="EX31" s="539">
        <v>18</v>
      </c>
      <c r="EY31" s="540"/>
      <c r="EZ31" s="532">
        <f t="shared" si="122"/>
        <v>5</v>
      </c>
      <c r="FA31" s="532">
        <f t="shared" si="122"/>
        <v>3</v>
      </c>
      <c r="FB31" s="618">
        <v>8</v>
      </c>
      <c r="FC31" s="615">
        <f>FB7-FA31</f>
        <v>10</v>
      </c>
      <c r="FD31" s="533">
        <f t="shared" si="123"/>
        <v>1</v>
      </c>
      <c r="FE31" s="780">
        <f t="shared" si="124"/>
        <v>-3</v>
      </c>
      <c r="FF31" s="783">
        <f t="shared" si="125"/>
        <v>0</v>
      </c>
      <c r="FG31" s="212"/>
      <c r="FH31" s="217"/>
      <c r="FI31" s="527">
        <v>18</v>
      </c>
      <c r="FJ31" s="535">
        <f t="shared" si="162"/>
        <v>516</v>
      </c>
      <c r="FK31" s="536">
        <v>336</v>
      </c>
      <c r="FL31" s="528">
        <f t="shared" si="163"/>
        <v>5</v>
      </c>
      <c r="FM31" s="537">
        <f t="shared" si="163"/>
        <v>3</v>
      </c>
      <c r="FN31" s="538"/>
      <c r="FO31" s="539">
        <v>18</v>
      </c>
      <c r="FP31" s="540"/>
      <c r="FQ31" s="532">
        <f t="shared" si="126"/>
        <v>5</v>
      </c>
      <c r="FR31" s="532">
        <f t="shared" si="126"/>
        <v>3</v>
      </c>
      <c r="FS31" s="618">
        <v>7</v>
      </c>
      <c r="FT31" s="615">
        <f>FS7-FR31</f>
        <v>19</v>
      </c>
      <c r="FU31" s="533">
        <f t="shared" si="127"/>
        <v>2</v>
      </c>
      <c r="FV31" s="780">
        <f t="shared" si="128"/>
        <v>-2</v>
      </c>
      <c r="FW31" s="783">
        <f t="shared" si="129"/>
        <v>2</v>
      </c>
      <c r="FX31" s="212"/>
      <c r="FY31" s="217"/>
      <c r="FZ31" s="527">
        <v>18</v>
      </c>
      <c r="GA31" s="535">
        <f t="shared" si="164"/>
        <v>516</v>
      </c>
      <c r="GB31" s="536">
        <v>336</v>
      </c>
      <c r="GC31" s="528">
        <f t="shared" si="165"/>
        <v>5</v>
      </c>
      <c r="GD31" s="537">
        <f t="shared" si="165"/>
        <v>3</v>
      </c>
      <c r="GE31" s="538"/>
      <c r="GF31" s="539">
        <v>18</v>
      </c>
      <c r="GG31" s="540"/>
      <c r="GH31" s="532">
        <f t="shared" si="130"/>
        <v>5</v>
      </c>
      <c r="GI31" s="532">
        <f t="shared" si="130"/>
        <v>3</v>
      </c>
      <c r="GJ31" s="618">
        <v>5</v>
      </c>
      <c r="GK31" s="615">
        <f>GJ7-GI31</f>
        <v>3</v>
      </c>
      <c r="GL31" s="533">
        <f t="shared" si="131"/>
        <v>1</v>
      </c>
      <c r="GM31" s="780">
        <f t="shared" si="132"/>
        <v>0</v>
      </c>
      <c r="GN31" s="783">
        <f t="shared" si="133"/>
        <v>3</v>
      </c>
      <c r="GO31" s="212"/>
      <c r="GP31" s="217"/>
      <c r="GQ31" s="527">
        <v>18</v>
      </c>
      <c r="GR31" s="535">
        <f t="shared" si="166"/>
        <v>516</v>
      </c>
      <c r="GS31" s="536">
        <v>336</v>
      </c>
      <c r="GT31" s="528">
        <f t="shared" si="167"/>
        <v>5</v>
      </c>
      <c r="GU31" s="537">
        <f t="shared" si="167"/>
        <v>3</v>
      </c>
      <c r="GV31" s="538"/>
      <c r="GW31" s="539">
        <v>18</v>
      </c>
      <c r="GX31" s="540"/>
      <c r="GY31" s="532">
        <f t="shared" si="134"/>
        <v>5</v>
      </c>
      <c r="GZ31" s="532">
        <f t="shared" si="134"/>
        <v>3</v>
      </c>
      <c r="HA31" s="618">
        <v>7</v>
      </c>
      <c r="HB31" s="615">
        <f>HA7-GZ31</f>
        <v>19</v>
      </c>
      <c r="HC31" s="533">
        <f t="shared" si="135"/>
        <v>2</v>
      </c>
      <c r="HD31" s="780">
        <f t="shared" si="136"/>
        <v>-2</v>
      </c>
      <c r="HE31" s="783">
        <f t="shared" si="137"/>
        <v>2</v>
      </c>
      <c r="HF31" s="541">
        <f t="shared" si="138"/>
        <v>0</v>
      </c>
      <c r="HG31" s="541">
        <f t="shared" si="139"/>
        <v>2</v>
      </c>
      <c r="HH31" s="541">
        <f t="shared" si="140"/>
        <v>3</v>
      </c>
      <c r="HI31" s="541">
        <f t="shared" si="141"/>
        <v>2</v>
      </c>
      <c r="HJ31" s="570">
        <f>SUMPRODUCT(LARGE(HF31:HI31,{1,2,3,4}))</f>
        <v>7</v>
      </c>
      <c r="HK31" s="146"/>
    </row>
    <row r="32" spans="1:219" s="276" customFormat="1" ht="4.95" customHeight="1" thickBot="1">
      <c r="A32" s="267"/>
      <c r="B32" s="547"/>
      <c r="C32" s="548"/>
      <c r="D32" s="548"/>
      <c r="E32" s="548"/>
      <c r="F32" s="571"/>
      <c r="G32" s="572"/>
      <c r="H32" s="573"/>
      <c r="I32" s="573"/>
      <c r="J32" s="574"/>
      <c r="K32" s="574"/>
      <c r="L32" s="575"/>
      <c r="M32" s="576"/>
      <c r="N32" s="576"/>
      <c r="O32" s="576"/>
      <c r="P32" s="577"/>
      <c r="Q32" s="284"/>
      <c r="R32" s="295"/>
      <c r="S32" s="547"/>
      <c r="T32" s="548"/>
      <c r="U32" s="548"/>
      <c r="V32" s="548"/>
      <c r="W32" s="578"/>
      <c r="X32" s="579"/>
      <c r="Y32" s="573"/>
      <c r="Z32" s="573"/>
      <c r="AA32" s="574"/>
      <c r="AB32" s="574"/>
      <c r="AC32" s="575"/>
      <c r="AD32" s="576"/>
      <c r="AE32" s="576"/>
      <c r="AF32" s="576"/>
      <c r="AG32" s="577"/>
      <c r="AH32" s="284"/>
      <c r="AI32" s="295"/>
      <c r="AJ32" s="547"/>
      <c r="AK32" s="548"/>
      <c r="AL32" s="548"/>
      <c r="AM32" s="548"/>
      <c r="AN32" s="578"/>
      <c r="AO32" s="579"/>
      <c r="AP32" s="573"/>
      <c r="AQ32" s="573"/>
      <c r="AR32" s="574"/>
      <c r="AS32" s="574"/>
      <c r="AT32" s="575"/>
      <c r="AU32" s="576"/>
      <c r="AV32" s="576"/>
      <c r="AW32" s="576"/>
      <c r="AX32" s="577"/>
      <c r="AY32" s="284"/>
      <c r="AZ32" s="295"/>
      <c r="BA32" s="547"/>
      <c r="BB32" s="548"/>
      <c r="BC32" s="548"/>
      <c r="BD32" s="548"/>
      <c r="BE32" s="578"/>
      <c r="BF32" s="579"/>
      <c r="BG32" s="573"/>
      <c r="BH32" s="573"/>
      <c r="BI32" s="574"/>
      <c r="BJ32" s="574"/>
      <c r="BK32" s="575"/>
      <c r="BL32" s="576"/>
      <c r="BM32" s="576"/>
      <c r="BN32" s="576"/>
      <c r="BO32" s="577"/>
      <c r="BP32" s="284"/>
      <c r="BQ32" s="295"/>
      <c r="BR32" s="547"/>
      <c r="BS32" s="548"/>
      <c r="BT32" s="548"/>
      <c r="BU32" s="548"/>
      <c r="BV32" s="578"/>
      <c r="BW32" s="578"/>
      <c r="BX32" s="578"/>
      <c r="BY32" s="578"/>
      <c r="BZ32" s="578"/>
      <c r="CA32" s="580"/>
      <c r="CB32" s="366"/>
      <c r="CC32" s="269"/>
      <c r="CD32" s="269"/>
      <c r="CE32" s="270"/>
      <c r="CF32" s="270"/>
      <c r="CG32" s="177"/>
      <c r="CH32" s="271"/>
      <c r="CI32" s="271"/>
      <c r="CJ32" s="271"/>
      <c r="CK32" s="178"/>
      <c r="CL32" s="272"/>
      <c r="CM32" s="273"/>
      <c r="CN32" s="150"/>
      <c r="CO32" s="151"/>
      <c r="CP32" s="151"/>
      <c r="CQ32" s="151"/>
      <c r="CR32" s="179"/>
      <c r="CS32" s="268"/>
      <c r="CT32" s="269"/>
      <c r="CU32" s="269"/>
      <c r="CV32" s="270"/>
      <c r="CW32" s="270"/>
      <c r="CX32" s="177"/>
      <c r="CY32" s="271"/>
      <c r="CZ32" s="271"/>
      <c r="DA32" s="271"/>
      <c r="DB32" s="178"/>
      <c r="DC32" s="272"/>
      <c r="DD32" s="273"/>
      <c r="DE32" s="150"/>
      <c r="DF32" s="151"/>
      <c r="DG32" s="151"/>
      <c r="DH32" s="151"/>
      <c r="DI32" s="179"/>
      <c r="DJ32" s="268"/>
      <c r="DK32" s="269"/>
      <c r="DL32" s="269"/>
      <c r="DM32" s="270"/>
      <c r="DN32" s="270"/>
      <c r="DO32" s="177"/>
      <c r="DP32" s="271"/>
      <c r="DQ32" s="271"/>
      <c r="DR32" s="271"/>
      <c r="DS32" s="178"/>
      <c r="DT32" s="272"/>
      <c r="DU32" s="273"/>
      <c r="DV32" s="150"/>
      <c r="DW32" s="151"/>
      <c r="DX32" s="151"/>
      <c r="DY32" s="151"/>
      <c r="DZ32" s="179"/>
      <c r="EA32" s="268"/>
      <c r="EB32" s="269"/>
      <c r="EC32" s="269"/>
      <c r="ED32" s="270"/>
      <c r="EE32" s="270"/>
      <c r="EF32" s="177"/>
      <c r="EG32" s="271"/>
      <c r="EH32" s="271"/>
      <c r="EI32" s="271"/>
      <c r="EJ32" s="178"/>
      <c r="EK32" s="272"/>
      <c r="EL32" s="273"/>
      <c r="EM32" s="150"/>
      <c r="EN32" s="151"/>
      <c r="EO32" s="151"/>
      <c r="EP32" s="151"/>
      <c r="EQ32" s="179"/>
      <c r="ER32" s="179"/>
      <c r="ES32" s="179"/>
      <c r="ET32" s="179"/>
      <c r="EU32" s="179"/>
      <c r="EV32" s="580"/>
      <c r="EW32" s="579"/>
      <c r="EX32" s="573"/>
      <c r="EY32" s="573"/>
      <c r="EZ32" s="574"/>
      <c r="FA32" s="574"/>
      <c r="FB32" s="575"/>
      <c r="FC32" s="576"/>
      <c r="FD32" s="576"/>
      <c r="FE32" s="576"/>
      <c r="FF32" s="577"/>
      <c r="FG32" s="284"/>
      <c r="FH32" s="295"/>
      <c r="FI32" s="547"/>
      <c r="FJ32" s="548"/>
      <c r="FK32" s="548"/>
      <c r="FL32" s="548"/>
      <c r="FM32" s="578"/>
      <c r="FN32" s="579"/>
      <c r="FO32" s="573"/>
      <c r="FP32" s="573"/>
      <c r="FQ32" s="574"/>
      <c r="FR32" s="574"/>
      <c r="FS32" s="575"/>
      <c r="FT32" s="576"/>
      <c r="FU32" s="576"/>
      <c r="FV32" s="576"/>
      <c r="FW32" s="577"/>
      <c r="FX32" s="284"/>
      <c r="FY32" s="295"/>
      <c r="FZ32" s="547"/>
      <c r="GA32" s="548"/>
      <c r="GB32" s="548"/>
      <c r="GC32" s="548"/>
      <c r="GD32" s="578"/>
      <c r="GE32" s="579"/>
      <c r="GF32" s="573"/>
      <c r="GG32" s="573"/>
      <c r="GH32" s="574"/>
      <c r="GI32" s="574"/>
      <c r="GJ32" s="575"/>
      <c r="GK32" s="576"/>
      <c r="GL32" s="576"/>
      <c r="GM32" s="576"/>
      <c r="GN32" s="577"/>
      <c r="GO32" s="284"/>
      <c r="GP32" s="295"/>
      <c r="GQ32" s="547"/>
      <c r="GR32" s="548"/>
      <c r="GS32" s="548"/>
      <c r="GT32" s="548"/>
      <c r="GU32" s="578"/>
      <c r="GV32" s="579"/>
      <c r="GW32" s="573"/>
      <c r="GX32" s="573"/>
      <c r="GY32" s="574"/>
      <c r="GZ32" s="574"/>
      <c r="HA32" s="575"/>
      <c r="HB32" s="576"/>
      <c r="HC32" s="576"/>
      <c r="HD32" s="576"/>
      <c r="HE32" s="577"/>
      <c r="HF32" s="578"/>
      <c r="HG32" s="578"/>
      <c r="HH32" s="578"/>
      <c r="HI32" s="578"/>
      <c r="HJ32" s="580"/>
      <c r="HK32" s="275"/>
    </row>
    <row r="33" spans="1:219" s="276" customFormat="1" ht="18" customHeight="1" thickBot="1">
      <c r="A33" s="267"/>
      <c r="B33" s="527" t="s">
        <v>45</v>
      </c>
      <c r="C33" s="556">
        <f>SUM(C23:C31)</f>
        <v>2673</v>
      </c>
      <c r="D33" s="556">
        <f>SUM(D23:D31)</f>
        <v>2879</v>
      </c>
      <c r="E33" s="557">
        <f>SUM(E23:E31)</f>
        <v>36</v>
      </c>
      <c r="F33" s="558" t="s">
        <v>45</v>
      </c>
      <c r="G33" s="572"/>
      <c r="H33" s="559" t="s">
        <v>46</v>
      </c>
      <c r="I33" s="531"/>
      <c r="J33" s="581"/>
      <c r="K33" s="581"/>
      <c r="L33" s="181">
        <f>SUM(L23:L31)</f>
        <v>42</v>
      </c>
      <c r="M33" s="278"/>
      <c r="N33" s="279"/>
      <c r="O33" s="280"/>
      <c r="P33" s="181">
        <f>SUM(P23:P32)</f>
        <v>21</v>
      </c>
      <c r="Q33" s="281"/>
      <c r="R33" s="295"/>
      <c r="S33" s="527" t="s">
        <v>45</v>
      </c>
      <c r="T33" s="136">
        <f>SUM(T23:T31)</f>
        <v>2673</v>
      </c>
      <c r="U33" s="556">
        <f>SUM(U23:U31)</f>
        <v>3024</v>
      </c>
      <c r="V33" s="557">
        <f>SUM(V23:V31)</f>
        <v>36</v>
      </c>
      <c r="W33" s="537" t="s">
        <v>45</v>
      </c>
      <c r="X33" s="579"/>
      <c r="Y33" s="559" t="s">
        <v>46</v>
      </c>
      <c r="Z33" s="531"/>
      <c r="AA33" s="581"/>
      <c r="AB33" s="581"/>
      <c r="AC33" s="181">
        <f>SUM(AC23:AC31)</f>
        <v>40</v>
      </c>
      <c r="AD33" s="278"/>
      <c r="AE33" s="279"/>
      <c r="AF33" s="280"/>
      <c r="AG33" s="181">
        <f>SUM(AG23:AG32)</f>
        <v>21</v>
      </c>
      <c r="AH33" s="281"/>
      <c r="AI33" s="295"/>
      <c r="AJ33" s="527" t="s">
        <v>45</v>
      </c>
      <c r="AK33" s="136">
        <f>SUM(AK23:AK31)</f>
        <v>2673</v>
      </c>
      <c r="AL33" s="556">
        <f>SUM(AL23:AL31)</f>
        <v>3024</v>
      </c>
      <c r="AM33" s="557">
        <f>SUM(AM23:AM31)</f>
        <v>36</v>
      </c>
      <c r="AN33" s="537" t="s">
        <v>45</v>
      </c>
      <c r="AO33" s="579"/>
      <c r="AP33" s="559" t="s">
        <v>46</v>
      </c>
      <c r="AQ33" s="531"/>
      <c r="AR33" s="581"/>
      <c r="AS33" s="581"/>
      <c r="AT33" s="181">
        <f>SUM(AT23:AT31)</f>
        <v>52</v>
      </c>
      <c r="AU33" s="278"/>
      <c r="AV33" s="279"/>
      <c r="AW33" s="280"/>
      <c r="AX33" s="181">
        <f>SUM(AX23:AX32)</f>
        <v>14</v>
      </c>
      <c r="AY33" s="281"/>
      <c r="AZ33" s="295"/>
      <c r="BA33" s="527" t="s">
        <v>45</v>
      </c>
      <c r="BB33" s="136">
        <f>SUM(BB23:BB31)</f>
        <v>2673</v>
      </c>
      <c r="BC33" s="556">
        <f>SUM(BC23:BC31)</f>
        <v>3024</v>
      </c>
      <c r="BD33" s="557">
        <f>SUM(BD23:BD31)</f>
        <v>36</v>
      </c>
      <c r="BE33" s="537" t="s">
        <v>45</v>
      </c>
      <c r="BF33" s="579"/>
      <c r="BG33" s="559" t="s">
        <v>46</v>
      </c>
      <c r="BH33" s="531"/>
      <c r="BI33" s="581"/>
      <c r="BJ33" s="581"/>
      <c r="BK33" s="181">
        <f>SUM(BK23:BK31)</f>
        <v>59</v>
      </c>
      <c r="BL33" s="278"/>
      <c r="BM33" s="279"/>
      <c r="BN33" s="280"/>
      <c r="BO33" s="181">
        <f>SUM(BO23:BO32)</f>
        <v>9</v>
      </c>
      <c r="BP33" s="281"/>
      <c r="BQ33" s="295"/>
      <c r="BR33" s="527" t="s">
        <v>45</v>
      </c>
      <c r="BS33" s="136">
        <f>SUM(BS23:BS31)</f>
        <v>2673</v>
      </c>
      <c r="BT33" s="556">
        <f>SUM(BT23:BT31)</f>
        <v>3024</v>
      </c>
      <c r="BU33" s="557">
        <f>SUM(BU23:BU31)</f>
        <v>36</v>
      </c>
      <c r="BV33" s="537" t="s">
        <v>45</v>
      </c>
      <c r="BW33" s="541"/>
      <c r="BX33" s="541"/>
      <c r="BY33" s="541"/>
      <c r="BZ33" s="541"/>
      <c r="CA33" s="181">
        <f>SUM(CA23:CA32)</f>
        <v>63</v>
      </c>
      <c r="CB33" s="366"/>
      <c r="CC33" s="163" t="s">
        <v>46</v>
      </c>
      <c r="CD33" s="133"/>
      <c r="CE33" s="277"/>
      <c r="CF33" s="277"/>
      <c r="CG33" s="181">
        <f>SUM(CG23:CG31)</f>
        <v>50</v>
      </c>
      <c r="CH33" s="278"/>
      <c r="CI33" s="279"/>
      <c r="CJ33" s="280"/>
      <c r="CK33" s="181">
        <f>SUM(CK23:CK32)</f>
        <v>16</v>
      </c>
      <c r="CL33" s="281"/>
      <c r="CM33" s="295"/>
      <c r="CN33" s="527" t="s">
        <v>45</v>
      </c>
      <c r="CO33" s="136">
        <f>SUM(CO23:CO31)</f>
        <v>2673</v>
      </c>
      <c r="CP33" s="556">
        <f>SUM(CP23:CP31)</f>
        <v>3024</v>
      </c>
      <c r="CQ33" s="557">
        <f>SUM(CQ23:CQ31)</f>
        <v>36</v>
      </c>
      <c r="CR33" s="537" t="s">
        <v>45</v>
      </c>
      <c r="CS33" s="579"/>
      <c r="CT33" s="559" t="s">
        <v>46</v>
      </c>
      <c r="CU33" s="531"/>
      <c r="CV33" s="581"/>
      <c r="CW33" s="581"/>
      <c r="CX33" s="181">
        <f>SUM(CX23:CX31)</f>
        <v>50</v>
      </c>
      <c r="CY33" s="278"/>
      <c r="CZ33" s="279"/>
      <c r="DA33" s="280"/>
      <c r="DB33" s="181">
        <f>SUM(DB23:DB32)</f>
        <v>15</v>
      </c>
      <c r="DC33" s="281"/>
      <c r="DD33" s="295"/>
      <c r="DE33" s="527" t="s">
        <v>45</v>
      </c>
      <c r="DF33" s="136">
        <f>SUM(DF23:DF31)</f>
        <v>2673</v>
      </c>
      <c r="DG33" s="556">
        <f>SUM(DG23:DG31)</f>
        <v>3024</v>
      </c>
      <c r="DH33" s="557">
        <f>SUM(DH23:DH31)</f>
        <v>36</v>
      </c>
      <c r="DI33" s="537" t="s">
        <v>45</v>
      </c>
      <c r="DJ33" s="579"/>
      <c r="DK33" s="559" t="s">
        <v>46</v>
      </c>
      <c r="DL33" s="531"/>
      <c r="DM33" s="581"/>
      <c r="DN33" s="581"/>
      <c r="DO33" s="181">
        <f>SUM(DO23:DO31)</f>
        <v>44</v>
      </c>
      <c r="DP33" s="278"/>
      <c r="DQ33" s="279"/>
      <c r="DR33" s="280"/>
      <c r="DS33" s="181">
        <f>SUM(DS23:DS32)</f>
        <v>18</v>
      </c>
      <c r="DT33" s="281"/>
      <c r="DU33" s="295"/>
      <c r="DV33" s="527" t="s">
        <v>45</v>
      </c>
      <c r="DW33" s="136">
        <f>SUM(DW23:DW31)</f>
        <v>2673</v>
      </c>
      <c r="DX33" s="556">
        <f>SUM(DX23:DX31)</f>
        <v>3024</v>
      </c>
      <c r="DY33" s="557">
        <f>SUM(DY23:DY31)</f>
        <v>36</v>
      </c>
      <c r="DZ33" s="537" t="s">
        <v>45</v>
      </c>
      <c r="EA33" s="579"/>
      <c r="EB33" s="559" t="s">
        <v>46</v>
      </c>
      <c r="EC33" s="531"/>
      <c r="ED33" s="581"/>
      <c r="EE33" s="581"/>
      <c r="EF33" s="181">
        <f>SUM(EF23:EF31)</f>
        <v>40</v>
      </c>
      <c r="EG33" s="278"/>
      <c r="EH33" s="279"/>
      <c r="EI33" s="280"/>
      <c r="EJ33" s="181">
        <f>SUM(EJ23:EJ32)</f>
        <v>22</v>
      </c>
      <c r="EK33" s="281"/>
      <c r="EL33" s="273"/>
      <c r="EM33" s="127" t="s">
        <v>45</v>
      </c>
      <c r="EN33" s="168">
        <f>SUM(EN23:EN31)</f>
        <v>2673</v>
      </c>
      <c r="EO33" s="160">
        <f>SUM(EO23:EO31)</f>
        <v>3024</v>
      </c>
      <c r="EP33" s="161">
        <f>SUM(EP23:EP31)</f>
        <v>36</v>
      </c>
      <c r="EQ33" s="141" t="s">
        <v>45</v>
      </c>
      <c r="ER33" s="359"/>
      <c r="ES33" s="359"/>
      <c r="ET33" s="359"/>
      <c r="EU33" s="359"/>
      <c r="EV33" s="181">
        <f>SUM(EV23:EV32)</f>
        <v>71</v>
      </c>
      <c r="EW33" s="579"/>
      <c r="EX33" s="559" t="s">
        <v>46</v>
      </c>
      <c r="EY33" s="531"/>
      <c r="EZ33" s="581"/>
      <c r="FA33" s="581"/>
      <c r="FB33" s="181">
        <f>SUM(FB23:FB31)</f>
        <v>47</v>
      </c>
      <c r="FC33" s="278"/>
      <c r="FD33" s="279"/>
      <c r="FE33" s="280"/>
      <c r="FF33" s="181">
        <f>SUM(FF23:FF32)</f>
        <v>14</v>
      </c>
      <c r="FG33" s="281"/>
      <c r="FH33" s="295"/>
      <c r="FI33" s="527" t="s">
        <v>45</v>
      </c>
      <c r="FJ33" s="136">
        <f>SUM(FJ23:FJ31)</f>
        <v>2673</v>
      </c>
      <c r="FK33" s="556">
        <f>SUM(FK23:FK31)</f>
        <v>3024</v>
      </c>
      <c r="FL33" s="557">
        <f>SUM(FL23:FL31)</f>
        <v>36</v>
      </c>
      <c r="FM33" s="537" t="s">
        <v>45</v>
      </c>
      <c r="FN33" s="579"/>
      <c r="FO33" s="559" t="s">
        <v>46</v>
      </c>
      <c r="FP33" s="531"/>
      <c r="FQ33" s="581"/>
      <c r="FR33" s="581"/>
      <c r="FS33" s="181">
        <f>SUM(FS23:FS31)</f>
        <v>45</v>
      </c>
      <c r="FT33" s="278"/>
      <c r="FU33" s="279"/>
      <c r="FV33" s="280"/>
      <c r="FW33" s="181">
        <f>SUM(FW23:FW32)</f>
        <v>21</v>
      </c>
      <c r="FX33" s="281"/>
      <c r="FY33" s="295"/>
      <c r="FZ33" s="527" t="s">
        <v>45</v>
      </c>
      <c r="GA33" s="136">
        <f>SUM(GA23:GA31)</f>
        <v>2673</v>
      </c>
      <c r="GB33" s="556">
        <f>SUM(GB23:GB31)</f>
        <v>3024</v>
      </c>
      <c r="GC33" s="557">
        <f>SUM(GC23:GC31)</f>
        <v>36</v>
      </c>
      <c r="GD33" s="537" t="s">
        <v>45</v>
      </c>
      <c r="GE33" s="579"/>
      <c r="GF33" s="559" t="s">
        <v>46</v>
      </c>
      <c r="GG33" s="531"/>
      <c r="GH33" s="581"/>
      <c r="GI33" s="581"/>
      <c r="GJ33" s="181">
        <f>SUM(GJ23:GJ31)</f>
        <v>37</v>
      </c>
      <c r="GK33" s="278"/>
      <c r="GL33" s="279"/>
      <c r="GM33" s="280"/>
      <c r="GN33" s="181">
        <f>SUM(GN23:GN32)</f>
        <v>20</v>
      </c>
      <c r="GO33" s="281"/>
      <c r="GP33" s="295"/>
      <c r="GQ33" s="527" t="s">
        <v>45</v>
      </c>
      <c r="GR33" s="136">
        <f>SUM(GR23:GR31)</f>
        <v>2673</v>
      </c>
      <c r="GS33" s="556">
        <f>SUM(GS23:GS31)</f>
        <v>3024</v>
      </c>
      <c r="GT33" s="557">
        <f>SUM(GT23:GT31)</f>
        <v>36</v>
      </c>
      <c r="GU33" s="537" t="s">
        <v>45</v>
      </c>
      <c r="GV33" s="579"/>
      <c r="GW33" s="559" t="s">
        <v>46</v>
      </c>
      <c r="GX33" s="531"/>
      <c r="GY33" s="581"/>
      <c r="GZ33" s="581"/>
      <c r="HA33" s="181">
        <f>SUM(HA23:HA32)</f>
        <v>53</v>
      </c>
      <c r="HB33" s="278"/>
      <c r="HC33" s="279"/>
      <c r="HD33" s="280"/>
      <c r="HE33" s="181">
        <f>SUM(HE23:HE32)</f>
        <v>12</v>
      </c>
      <c r="HF33" s="541"/>
      <c r="HG33" s="541"/>
      <c r="HH33" s="541"/>
      <c r="HI33" s="541"/>
      <c r="HJ33" s="181">
        <f>SUM(HJ23:HJ32)</f>
        <v>65</v>
      </c>
      <c r="HK33" s="275"/>
    </row>
    <row r="34" spans="1:219" s="276" customFormat="1" ht="4.95" customHeight="1" thickBot="1">
      <c r="A34" s="267"/>
      <c r="B34" s="547"/>
      <c r="C34" s="548"/>
      <c r="D34" s="548"/>
      <c r="E34" s="548"/>
      <c r="F34" s="582"/>
      <c r="G34" s="572"/>
      <c r="H34" s="573"/>
      <c r="I34" s="573"/>
      <c r="J34" s="574"/>
      <c r="K34" s="574"/>
      <c r="L34" s="188"/>
      <c r="M34" s="283"/>
      <c r="N34" s="283"/>
      <c r="O34" s="283"/>
      <c r="P34" s="190"/>
      <c r="Q34" s="284"/>
      <c r="R34" s="295"/>
      <c r="S34" s="547"/>
      <c r="T34" s="548"/>
      <c r="U34" s="548"/>
      <c r="V34" s="548"/>
      <c r="W34" s="548"/>
      <c r="X34" s="579"/>
      <c r="Y34" s="573"/>
      <c r="Z34" s="573"/>
      <c r="AA34" s="574"/>
      <c r="AB34" s="574"/>
      <c r="AC34" s="188"/>
      <c r="AD34" s="283"/>
      <c r="AE34" s="283"/>
      <c r="AF34" s="283"/>
      <c r="AG34" s="190"/>
      <c r="AH34" s="284"/>
      <c r="AI34" s="295"/>
      <c r="AJ34" s="547"/>
      <c r="AK34" s="548"/>
      <c r="AL34" s="548"/>
      <c r="AM34" s="548"/>
      <c r="AN34" s="548"/>
      <c r="AO34" s="579"/>
      <c r="AP34" s="573"/>
      <c r="AQ34" s="573"/>
      <c r="AR34" s="574"/>
      <c r="AS34" s="574"/>
      <c r="AT34" s="188"/>
      <c r="AU34" s="283"/>
      <c r="AV34" s="283"/>
      <c r="AW34" s="283"/>
      <c r="AX34" s="190"/>
      <c r="AY34" s="284"/>
      <c r="AZ34" s="295"/>
      <c r="BA34" s="547"/>
      <c r="BB34" s="548"/>
      <c r="BC34" s="548"/>
      <c r="BD34" s="548"/>
      <c r="BE34" s="548"/>
      <c r="BF34" s="579"/>
      <c r="BG34" s="573"/>
      <c r="BH34" s="573"/>
      <c r="BI34" s="574"/>
      <c r="BJ34" s="574"/>
      <c r="BK34" s="188"/>
      <c r="BL34" s="283"/>
      <c r="BM34" s="283"/>
      <c r="BN34" s="283"/>
      <c r="BO34" s="190"/>
      <c r="BP34" s="284"/>
      <c r="BQ34" s="295"/>
      <c r="BR34" s="547"/>
      <c r="BS34" s="548"/>
      <c r="BT34" s="548"/>
      <c r="BU34" s="548"/>
      <c r="BV34" s="548"/>
      <c r="BW34" s="548"/>
      <c r="BX34" s="548"/>
      <c r="BY34" s="548"/>
      <c r="BZ34" s="548"/>
      <c r="CA34" s="555"/>
      <c r="CB34" s="366"/>
      <c r="CC34" s="269"/>
      <c r="CD34" s="269"/>
      <c r="CE34" s="270"/>
      <c r="CF34" s="270"/>
      <c r="CG34" s="188"/>
      <c r="CH34" s="283"/>
      <c r="CI34" s="283"/>
      <c r="CJ34" s="283"/>
      <c r="CK34" s="190"/>
      <c r="CL34" s="284"/>
      <c r="CM34" s="295"/>
      <c r="CN34" s="547"/>
      <c r="CO34" s="548"/>
      <c r="CP34" s="548"/>
      <c r="CQ34" s="548"/>
      <c r="CR34" s="548"/>
      <c r="CS34" s="579"/>
      <c r="CT34" s="573"/>
      <c r="CU34" s="573"/>
      <c r="CV34" s="574"/>
      <c r="CW34" s="574"/>
      <c r="CX34" s="188"/>
      <c r="CY34" s="283"/>
      <c r="CZ34" s="283"/>
      <c r="DA34" s="283"/>
      <c r="DB34" s="190"/>
      <c r="DC34" s="284"/>
      <c r="DD34" s="295"/>
      <c r="DE34" s="547"/>
      <c r="DF34" s="548"/>
      <c r="DG34" s="548"/>
      <c r="DH34" s="548"/>
      <c r="DI34" s="548"/>
      <c r="DJ34" s="579"/>
      <c r="DK34" s="573"/>
      <c r="DL34" s="573"/>
      <c r="DM34" s="574"/>
      <c r="DN34" s="574"/>
      <c r="DO34" s="188"/>
      <c r="DP34" s="283"/>
      <c r="DQ34" s="283"/>
      <c r="DR34" s="283"/>
      <c r="DS34" s="190"/>
      <c r="DT34" s="284"/>
      <c r="DU34" s="295"/>
      <c r="DV34" s="547"/>
      <c r="DW34" s="548"/>
      <c r="DX34" s="548"/>
      <c r="DY34" s="548"/>
      <c r="DZ34" s="548"/>
      <c r="EA34" s="579"/>
      <c r="EB34" s="573"/>
      <c r="EC34" s="573"/>
      <c r="ED34" s="574"/>
      <c r="EE34" s="574"/>
      <c r="EF34" s="188"/>
      <c r="EG34" s="283"/>
      <c r="EH34" s="283"/>
      <c r="EI34" s="283"/>
      <c r="EJ34" s="190"/>
      <c r="EK34" s="284"/>
      <c r="EL34" s="273"/>
      <c r="EM34" s="150"/>
      <c r="EN34" s="151"/>
      <c r="EO34" s="151"/>
      <c r="EP34" s="151"/>
      <c r="EQ34" s="151"/>
      <c r="ER34" s="151"/>
      <c r="ES34" s="151"/>
      <c r="ET34" s="151"/>
      <c r="EU34" s="151"/>
      <c r="EV34" s="555"/>
      <c r="EW34" s="579"/>
      <c r="EX34" s="573"/>
      <c r="EY34" s="573"/>
      <c r="EZ34" s="574"/>
      <c r="FA34" s="574"/>
      <c r="FB34" s="188"/>
      <c r="FC34" s="283"/>
      <c r="FD34" s="283"/>
      <c r="FE34" s="283"/>
      <c r="FF34" s="190"/>
      <c r="FG34" s="284"/>
      <c r="FH34" s="295"/>
      <c r="FI34" s="547"/>
      <c r="FJ34" s="548"/>
      <c r="FK34" s="548"/>
      <c r="FL34" s="548"/>
      <c r="FM34" s="548"/>
      <c r="FN34" s="579"/>
      <c r="FO34" s="573"/>
      <c r="FP34" s="573"/>
      <c r="FQ34" s="574"/>
      <c r="FR34" s="574"/>
      <c r="FS34" s="188"/>
      <c r="FT34" s="283"/>
      <c r="FU34" s="283"/>
      <c r="FV34" s="283"/>
      <c r="FW34" s="190"/>
      <c r="FX34" s="284"/>
      <c r="FY34" s="295"/>
      <c r="FZ34" s="547"/>
      <c r="GA34" s="548"/>
      <c r="GB34" s="548"/>
      <c r="GC34" s="548"/>
      <c r="GD34" s="548"/>
      <c r="GE34" s="579"/>
      <c r="GF34" s="573"/>
      <c r="GG34" s="573"/>
      <c r="GH34" s="574"/>
      <c r="GI34" s="574"/>
      <c r="GJ34" s="188"/>
      <c r="GK34" s="283"/>
      <c r="GL34" s="283"/>
      <c r="GM34" s="283"/>
      <c r="GN34" s="190"/>
      <c r="GO34" s="284"/>
      <c r="GP34" s="295"/>
      <c r="GQ34" s="547"/>
      <c r="GR34" s="548"/>
      <c r="GS34" s="548"/>
      <c r="GT34" s="548"/>
      <c r="GU34" s="548"/>
      <c r="GV34" s="579"/>
      <c r="GW34" s="573"/>
      <c r="GX34" s="573"/>
      <c r="GY34" s="574"/>
      <c r="GZ34" s="574"/>
      <c r="HA34" s="188"/>
      <c r="HB34" s="283"/>
      <c r="HC34" s="283"/>
      <c r="HD34" s="283"/>
      <c r="HE34" s="190"/>
      <c r="HF34" s="548"/>
      <c r="HG34" s="548"/>
      <c r="HH34" s="548"/>
      <c r="HI34" s="548"/>
      <c r="HJ34" s="555"/>
      <c r="HK34" s="275"/>
    </row>
    <row r="35" spans="1:219" s="276" customFormat="1" ht="18" customHeight="1" thickBot="1">
      <c r="A35" s="267"/>
      <c r="B35" s="527" t="s">
        <v>8</v>
      </c>
      <c r="C35" s="556">
        <f>C21+C33</f>
        <v>5241</v>
      </c>
      <c r="D35" s="556">
        <f>D21+D33</f>
        <v>5837</v>
      </c>
      <c r="E35" s="557">
        <f>E21+E33</f>
        <v>71</v>
      </c>
      <c r="F35" s="558" t="s">
        <v>47</v>
      </c>
      <c r="G35" s="583"/>
      <c r="H35" s="584" t="s">
        <v>48</v>
      </c>
      <c r="I35" s="585"/>
      <c r="J35" s="586"/>
      <c r="K35" s="586"/>
      <c r="L35" s="195">
        <f>L33+L21</f>
        <v>84</v>
      </c>
      <c r="M35" s="278"/>
      <c r="N35" s="279"/>
      <c r="O35" s="280"/>
      <c r="P35" s="196">
        <f>P21+P33</f>
        <v>40</v>
      </c>
      <c r="Q35" s="281"/>
      <c r="R35" s="295"/>
      <c r="S35" s="527" t="s">
        <v>8</v>
      </c>
      <c r="T35" s="136">
        <f>T21+T33</f>
        <v>5241</v>
      </c>
      <c r="U35" s="556">
        <f>U21+U33</f>
        <v>6453</v>
      </c>
      <c r="V35" s="557">
        <f>V21+V33</f>
        <v>71</v>
      </c>
      <c r="W35" s="537" t="s">
        <v>47</v>
      </c>
      <c r="X35" s="587"/>
      <c r="Y35" s="584" t="s">
        <v>48</v>
      </c>
      <c r="Z35" s="585"/>
      <c r="AA35" s="586"/>
      <c r="AB35" s="586"/>
      <c r="AC35" s="195">
        <f>AC33+AC21</f>
        <v>81</v>
      </c>
      <c r="AD35" s="278"/>
      <c r="AE35" s="279"/>
      <c r="AF35" s="280"/>
      <c r="AG35" s="196">
        <f>AG21+AG33</f>
        <v>40</v>
      </c>
      <c r="AH35" s="281"/>
      <c r="AI35" s="295"/>
      <c r="AJ35" s="527" t="s">
        <v>8</v>
      </c>
      <c r="AK35" s="136">
        <f>AK21+AK33</f>
        <v>5241</v>
      </c>
      <c r="AL35" s="556">
        <f>AL21+AL33</f>
        <v>6453</v>
      </c>
      <c r="AM35" s="557">
        <f>AM21+AM33</f>
        <v>71</v>
      </c>
      <c r="AN35" s="537" t="s">
        <v>47</v>
      </c>
      <c r="AO35" s="587"/>
      <c r="AP35" s="584" t="s">
        <v>48</v>
      </c>
      <c r="AQ35" s="585"/>
      <c r="AR35" s="586"/>
      <c r="AS35" s="586"/>
      <c r="AT35" s="195">
        <f>AT33+AT21</f>
        <v>104</v>
      </c>
      <c r="AU35" s="278"/>
      <c r="AV35" s="279"/>
      <c r="AW35" s="280"/>
      <c r="AX35" s="196">
        <f>AX21+AX33</f>
        <v>26</v>
      </c>
      <c r="AY35" s="281"/>
      <c r="AZ35" s="295"/>
      <c r="BA35" s="527" t="s">
        <v>8</v>
      </c>
      <c r="BB35" s="136">
        <f>BB21+BB33</f>
        <v>5241</v>
      </c>
      <c r="BC35" s="556">
        <f>BC21+BC33</f>
        <v>6453</v>
      </c>
      <c r="BD35" s="557">
        <f>BD21+BD33</f>
        <v>71</v>
      </c>
      <c r="BE35" s="537" t="s">
        <v>47</v>
      </c>
      <c r="BF35" s="587"/>
      <c r="BG35" s="584" t="s">
        <v>48</v>
      </c>
      <c r="BH35" s="585"/>
      <c r="BI35" s="586"/>
      <c r="BJ35" s="586"/>
      <c r="BK35" s="195">
        <f>BK33+BK21</f>
        <v>119</v>
      </c>
      <c r="BL35" s="278"/>
      <c r="BM35" s="279"/>
      <c r="BN35" s="280"/>
      <c r="BO35" s="196">
        <f>BO21+BO33</f>
        <v>16</v>
      </c>
      <c r="BP35" s="281"/>
      <c r="BQ35" s="295"/>
      <c r="BR35" s="527" t="s">
        <v>8</v>
      </c>
      <c r="BS35" s="136">
        <f>BS21+BS33</f>
        <v>5241</v>
      </c>
      <c r="BT35" s="556">
        <f>BT21+BT33</f>
        <v>6453</v>
      </c>
      <c r="BU35" s="557">
        <f>BU21+BU33</f>
        <v>71</v>
      </c>
      <c r="BV35" s="537" t="s">
        <v>47</v>
      </c>
      <c r="BW35" s="541"/>
      <c r="BX35" s="541"/>
      <c r="BY35" s="541"/>
      <c r="BZ35" s="541"/>
      <c r="CA35" s="372">
        <f>CA21+CA33</f>
        <v>110</v>
      </c>
      <c r="CB35" s="367"/>
      <c r="CC35" s="192" t="s">
        <v>48</v>
      </c>
      <c r="CD35" s="193"/>
      <c r="CE35" s="286"/>
      <c r="CF35" s="286"/>
      <c r="CG35" s="195">
        <f>CG33+CG21</f>
        <v>98</v>
      </c>
      <c r="CH35" s="278"/>
      <c r="CI35" s="279"/>
      <c r="CJ35" s="280"/>
      <c r="CK35" s="196">
        <f>CK21+CK33</f>
        <v>32</v>
      </c>
      <c r="CL35" s="281"/>
      <c r="CM35" s="295"/>
      <c r="CN35" s="527" t="s">
        <v>8</v>
      </c>
      <c r="CO35" s="136">
        <f>CO21+CO33</f>
        <v>5241</v>
      </c>
      <c r="CP35" s="556">
        <f>CP21+CP33</f>
        <v>6453</v>
      </c>
      <c r="CQ35" s="557">
        <f>CQ21+CQ33</f>
        <v>71</v>
      </c>
      <c r="CR35" s="537" t="s">
        <v>47</v>
      </c>
      <c r="CS35" s="587"/>
      <c r="CT35" s="584" t="s">
        <v>48</v>
      </c>
      <c r="CU35" s="585"/>
      <c r="CV35" s="586"/>
      <c r="CW35" s="586"/>
      <c r="CX35" s="195">
        <f>CX33+CX21</f>
        <v>92</v>
      </c>
      <c r="CY35" s="278"/>
      <c r="CZ35" s="279"/>
      <c r="DA35" s="280"/>
      <c r="DB35" s="196">
        <f>DB21+DB33</f>
        <v>37</v>
      </c>
      <c r="DC35" s="281"/>
      <c r="DD35" s="295"/>
      <c r="DE35" s="527" t="s">
        <v>8</v>
      </c>
      <c r="DF35" s="136">
        <f>DF21+DF33</f>
        <v>5241</v>
      </c>
      <c r="DG35" s="556">
        <f>DG21+DG33</f>
        <v>6453</v>
      </c>
      <c r="DH35" s="557">
        <f>DH21+DH33</f>
        <v>71</v>
      </c>
      <c r="DI35" s="537" t="s">
        <v>47</v>
      </c>
      <c r="DJ35" s="587"/>
      <c r="DK35" s="584" t="s">
        <v>48</v>
      </c>
      <c r="DL35" s="585"/>
      <c r="DM35" s="586"/>
      <c r="DN35" s="586"/>
      <c r="DO35" s="195">
        <f>DO33+DO21</f>
        <v>92</v>
      </c>
      <c r="DP35" s="278"/>
      <c r="DQ35" s="279"/>
      <c r="DR35" s="280"/>
      <c r="DS35" s="196">
        <f>DS21+DS33</f>
        <v>31</v>
      </c>
      <c r="DT35" s="281"/>
      <c r="DU35" s="295"/>
      <c r="DV35" s="527" t="s">
        <v>8</v>
      </c>
      <c r="DW35" s="136">
        <f>DW21+DW33</f>
        <v>5241</v>
      </c>
      <c r="DX35" s="556">
        <f>DX21+DX33</f>
        <v>6453</v>
      </c>
      <c r="DY35" s="557">
        <f>DY21+DY33</f>
        <v>71</v>
      </c>
      <c r="DZ35" s="537" t="s">
        <v>47</v>
      </c>
      <c r="EA35" s="587"/>
      <c r="EB35" s="584" t="s">
        <v>48</v>
      </c>
      <c r="EC35" s="585"/>
      <c r="ED35" s="586"/>
      <c r="EE35" s="586"/>
      <c r="EF35" s="195">
        <f>EF33+EF21</f>
        <v>82</v>
      </c>
      <c r="EG35" s="278"/>
      <c r="EH35" s="279"/>
      <c r="EI35" s="280"/>
      <c r="EJ35" s="196">
        <f>EJ21+EJ33</f>
        <v>41</v>
      </c>
      <c r="EK35" s="281"/>
      <c r="EL35" s="273"/>
      <c r="EM35" s="127" t="s">
        <v>8</v>
      </c>
      <c r="EN35" s="168">
        <f>EN21+EN33</f>
        <v>5241</v>
      </c>
      <c r="EO35" s="160">
        <f>EO21+EO33</f>
        <v>6453</v>
      </c>
      <c r="EP35" s="161">
        <f>EP21+EP33</f>
        <v>71</v>
      </c>
      <c r="EQ35" s="141" t="s">
        <v>47</v>
      </c>
      <c r="ER35" s="359"/>
      <c r="ES35" s="359"/>
      <c r="ET35" s="359"/>
      <c r="EU35" s="359"/>
      <c r="EV35" s="372">
        <f>EV21+EV33</f>
        <v>122</v>
      </c>
      <c r="EW35" s="587"/>
      <c r="EX35" s="584" t="s">
        <v>48</v>
      </c>
      <c r="EY35" s="585"/>
      <c r="EZ35" s="586"/>
      <c r="FA35" s="586"/>
      <c r="FB35" s="195">
        <f>FB33+FB21</f>
        <v>91</v>
      </c>
      <c r="FC35" s="278"/>
      <c r="FD35" s="279"/>
      <c r="FE35" s="280"/>
      <c r="FF35" s="196">
        <f>FF21+FF33</f>
        <v>29</v>
      </c>
      <c r="FG35" s="281"/>
      <c r="FH35" s="295"/>
      <c r="FI35" s="527" t="s">
        <v>8</v>
      </c>
      <c r="FJ35" s="136">
        <f>FJ21+FJ33</f>
        <v>5241</v>
      </c>
      <c r="FK35" s="556">
        <f>FK21+FK33</f>
        <v>6453</v>
      </c>
      <c r="FL35" s="557">
        <f>FL21+FL33</f>
        <v>71</v>
      </c>
      <c r="FM35" s="537" t="s">
        <v>47</v>
      </c>
      <c r="FN35" s="587"/>
      <c r="FO35" s="584" t="s">
        <v>48</v>
      </c>
      <c r="FP35" s="585"/>
      <c r="FQ35" s="586"/>
      <c r="FR35" s="586"/>
      <c r="FS35" s="195">
        <f>FS33+FS21</f>
        <v>87</v>
      </c>
      <c r="FT35" s="278"/>
      <c r="FU35" s="279"/>
      <c r="FV35" s="280"/>
      <c r="FW35" s="196">
        <f>FW21+FW33</f>
        <v>43</v>
      </c>
      <c r="FX35" s="281"/>
      <c r="FY35" s="295"/>
      <c r="FZ35" s="527" t="s">
        <v>8</v>
      </c>
      <c r="GA35" s="136">
        <f>GA21+GA33</f>
        <v>5241</v>
      </c>
      <c r="GB35" s="556">
        <f>GB21+GB33</f>
        <v>6453</v>
      </c>
      <c r="GC35" s="557">
        <f>GC21+GC33</f>
        <v>71</v>
      </c>
      <c r="GD35" s="537" t="s">
        <v>47</v>
      </c>
      <c r="GE35" s="587"/>
      <c r="GF35" s="584" t="s">
        <v>48</v>
      </c>
      <c r="GG35" s="585"/>
      <c r="GH35" s="586"/>
      <c r="GI35" s="586"/>
      <c r="GJ35" s="195">
        <f>GJ33+GJ21</f>
        <v>76</v>
      </c>
      <c r="GK35" s="278"/>
      <c r="GL35" s="279"/>
      <c r="GM35" s="280"/>
      <c r="GN35" s="196">
        <f>GN21+GN33</f>
        <v>37</v>
      </c>
      <c r="GO35" s="281"/>
      <c r="GP35" s="295"/>
      <c r="GQ35" s="527" t="s">
        <v>8</v>
      </c>
      <c r="GR35" s="136">
        <f>GR21+GR33</f>
        <v>5241</v>
      </c>
      <c r="GS35" s="556">
        <f>GS21+GS33</f>
        <v>6453</v>
      </c>
      <c r="GT35" s="557">
        <f>GT21+GT33</f>
        <v>71</v>
      </c>
      <c r="GU35" s="537" t="s">
        <v>47</v>
      </c>
      <c r="GV35" s="587"/>
      <c r="GW35" s="584" t="s">
        <v>48</v>
      </c>
      <c r="GX35" s="585"/>
      <c r="GY35" s="586"/>
      <c r="GZ35" s="586"/>
      <c r="HA35" s="195">
        <f>HA33+HA21</f>
        <v>102</v>
      </c>
      <c r="HB35" s="278"/>
      <c r="HC35" s="279"/>
      <c r="HD35" s="280"/>
      <c r="HE35" s="196">
        <f>HE21+HE33</f>
        <v>27</v>
      </c>
      <c r="HF35" s="541"/>
      <c r="HG35" s="541"/>
      <c r="HH35" s="541"/>
      <c r="HI35" s="541"/>
      <c r="HJ35" s="372">
        <f>HJ21+HJ33</f>
        <v>114</v>
      </c>
      <c r="HK35" s="275"/>
    </row>
    <row r="36" spans="1:219" ht="4.95" customHeight="1" thickBot="1">
      <c r="A36" s="230"/>
      <c r="B36" s="588"/>
      <c r="C36" s="589"/>
      <c r="D36" s="589"/>
      <c r="E36" s="384"/>
      <c r="F36" s="590"/>
      <c r="G36" s="591"/>
      <c r="H36" s="592"/>
      <c r="I36" s="592"/>
      <c r="J36" s="593"/>
      <c r="K36" s="593"/>
      <c r="L36" s="202"/>
      <c r="M36" s="289"/>
      <c r="N36" s="289"/>
      <c r="O36" s="289"/>
      <c r="P36" s="204"/>
      <c r="Q36" s="290"/>
      <c r="R36" s="384"/>
      <c r="S36" s="588"/>
      <c r="T36" s="589"/>
      <c r="U36" s="589"/>
      <c r="V36" s="384"/>
      <c r="W36" s="594"/>
      <c r="X36" s="593"/>
      <c r="Y36" s="592"/>
      <c r="Z36" s="592"/>
      <c r="AA36" s="593"/>
      <c r="AB36" s="593"/>
      <c r="AC36" s="202"/>
      <c r="AD36" s="289"/>
      <c r="AE36" s="289"/>
      <c r="AF36" s="289"/>
      <c r="AG36" s="204"/>
      <c r="AH36" s="290"/>
      <c r="AI36" s="384"/>
      <c r="AJ36" s="588"/>
      <c r="AK36" s="589"/>
      <c r="AL36" s="589"/>
      <c r="AM36" s="384"/>
      <c r="AN36" s="594"/>
      <c r="AO36" s="593"/>
      <c r="AP36" s="592"/>
      <c r="AQ36" s="592"/>
      <c r="AR36" s="593"/>
      <c r="AS36" s="593"/>
      <c r="AT36" s="202"/>
      <c r="AU36" s="289"/>
      <c r="AV36" s="289"/>
      <c r="AW36" s="289"/>
      <c r="AX36" s="204"/>
      <c r="AY36" s="290"/>
      <c r="AZ36" s="384"/>
      <c r="BA36" s="588"/>
      <c r="BB36" s="589"/>
      <c r="BC36" s="589"/>
      <c r="BD36" s="384"/>
      <c r="BE36" s="594"/>
      <c r="BF36" s="593"/>
      <c r="BG36" s="592"/>
      <c r="BH36" s="592"/>
      <c r="BI36" s="593"/>
      <c r="BJ36" s="593"/>
      <c r="BK36" s="202"/>
      <c r="BL36" s="289"/>
      <c r="BM36" s="289"/>
      <c r="BN36" s="289"/>
      <c r="BO36" s="204"/>
      <c r="BP36" s="290"/>
      <c r="BQ36" s="384"/>
      <c r="BR36" s="588"/>
      <c r="BS36" s="589"/>
      <c r="BT36" s="589"/>
      <c r="BU36" s="384"/>
      <c r="BV36" s="594"/>
      <c r="BW36" s="594"/>
      <c r="BX36" s="594"/>
      <c r="BY36" s="594"/>
      <c r="BZ36" s="594"/>
      <c r="CA36" s="590"/>
      <c r="CB36" s="368"/>
      <c r="CC36" s="288"/>
      <c r="CD36" s="288"/>
      <c r="CE36" s="287"/>
      <c r="CF36" s="287"/>
      <c r="CG36" s="202"/>
      <c r="CH36" s="289"/>
      <c r="CI36" s="289"/>
      <c r="CJ36" s="289"/>
      <c r="CK36" s="204"/>
      <c r="CL36" s="290"/>
      <c r="CM36" s="384"/>
      <c r="CN36" s="588"/>
      <c r="CO36" s="589"/>
      <c r="CP36" s="589"/>
      <c r="CQ36" s="384"/>
      <c r="CR36" s="594"/>
      <c r="CS36" s="593"/>
      <c r="CT36" s="592"/>
      <c r="CU36" s="592"/>
      <c r="CV36" s="593"/>
      <c r="CW36" s="593"/>
      <c r="CX36" s="202"/>
      <c r="CY36" s="289"/>
      <c r="CZ36" s="289"/>
      <c r="DA36" s="289"/>
      <c r="DB36" s="204"/>
      <c r="DC36" s="290"/>
      <c r="DD36" s="384"/>
      <c r="DE36" s="588"/>
      <c r="DF36" s="589"/>
      <c r="DG36" s="589"/>
      <c r="DH36" s="384"/>
      <c r="DI36" s="594"/>
      <c r="DJ36" s="593"/>
      <c r="DK36" s="592"/>
      <c r="DL36" s="592"/>
      <c r="DM36" s="593"/>
      <c r="DN36" s="593"/>
      <c r="DO36" s="202"/>
      <c r="DP36" s="289"/>
      <c r="DQ36" s="289"/>
      <c r="DR36" s="289"/>
      <c r="DS36" s="204"/>
      <c r="DT36" s="290"/>
      <c r="DU36" s="384"/>
      <c r="DV36" s="588"/>
      <c r="DW36" s="589"/>
      <c r="DX36" s="589"/>
      <c r="DY36" s="384"/>
      <c r="DZ36" s="594"/>
      <c r="EA36" s="593"/>
      <c r="EB36" s="592"/>
      <c r="EC36" s="592"/>
      <c r="ED36" s="593"/>
      <c r="EE36" s="593"/>
      <c r="EF36" s="202"/>
      <c r="EG36" s="289"/>
      <c r="EH36" s="289"/>
      <c r="EI36" s="289"/>
      <c r="EJ36" s="204"/>
      <c r="EK36" s="290"/>
      <c r="EL36" s="239"/>
      <c r="EM36" s="197"/>
      <c r="EN36" s="198"/>
      <c r="EO36" s="198"/>
      <c r="EP36" s="241"/>
      <c r="EQ36" s="206"/>
      <c r="ER36" s="206"/>
      <c r="ES36" s="206"/>
      <c r="ET36" s="206"/>
      <c r="EU36" s="206"/>
      <c r="EV36" s="199"/>
      <c r="EW36" s="593"/>
      <c r="EX36" s="592"/>
      <c r="EY36" s="592"/>
      <c r="EZ36" s="593"/>
      <c r="FA36" s="593"/>
      <c r="FB36" s="202"/>
      <c r="FC36" s="289"/>
      <c r="FD36" s="289"/>
      <c r="FE36" s="289"/>
      <c r="FF36" s="204"/>
      <c r="FG36" s="290"/>
      <c r="FH36" s="384"/>
      <c r="FI36" s="588"/>
      <c r="FJ36" s="589"/>
      <c r="FK36" s="589"/>
      <c r="FL36" s="384"/>
      <c r="FM36" s="594"/>
      <c r="FN36" s="593"/>
      <c r="FO36" s="592"/>
      <c r="FP36" s="592"/>
      <c r="FQ36" s="593"/>
      <c r="FR36" s="593"/>
      <c r="FS36" s="202"/>
      <c r="FT36" s="289"/>
      <c r="FU36" s="289"/>
      <c r="FV36" s="289"/>
      <c r="FW36" s="204"/>
      <c r="FX36" s="290"/>
      <c r="FY36" s="384"/>
      <c r="FZ36" s="588"/>
      <c r="GA36" s="589"/>
      <c r="GB36" s="589"/>
      <c r="GC36" s="384"/>
      <c r="GD36" s="594"/>
      <c r="GE36" s="593"/>
      <c r="GF36" s="592"/>
      <c r="GG36" s="592"/>
      <c r="GH36" s="593"/>
      <c r="GI36" s="593"/>
      <c r="GJ36" s="202"/>
      <c r="GK36" s="289"/>
      <c r="GL36" s="289"/>
      <c r="GM36" s="289"/>
      <c r="GN36" s="204"/>
      <c r="GO36" s="290"/>
      <c r="GP36" s="384"/>
      <c r="GQ36" s="588"/>
      <c r="GR36" s="589"/>
      <c r="GS36" s="589"/>
      <c r="GT36" s="384"/>
      <c r="GU36" s="594"/>
      <c r="GV36" s="593"/>
      <c r="GW36" s="592"/>
      <c r="GX36" s="592"/>
      <c r="GY36" s="593"/>
      <c r="GZ36" s="593"/>
      <c r="HA36" s="202"/>
      <c r="HB36" s="289"/>
      <c r="HC36" s="289"/>
      <c r="HD36" s="289"/>
      <c r="HE36" s="204"/>
      <c r="HF36" s="594"/>
      <c r="HG36" s="594"/>
      <c r="HH36" s="594"/>
      <c r="HI36" s="594"/>
      <c r="HJ36" s="590"/>
      <c r="HK36" s="230"/>
    </row>
    <row r="37" spans="1:219" ht="18" customHeight="1" thickBot="1">
      <c r="A37" s="230"/>
      <c r="B37" s="490"/>
      <c r="C37" s="384"/>
      <c r="D37" s="593"/>
      <c r="E37" s="384"/>
      <c r="F37" s="595" t="s">
        <v>49</v>
      </c>
      <c r="G37" s="490"/>
      <c r="H37" s="596" t="s">
        <v>50</v>
      </c>
      <c r="I37" s="596"/>
      <c r="J37" s="593"/>
      <c r="K37" s="593"/>
      <c r="L37" s="211">
        <f>L35-L7</f>
        <v>67</v>
      </c>
      <c r="M37" s="293">
        <f>M35-M9</f>
        <v>0</v>
      </c>
      <c r="N37" s="293">
        <f>N35-N9</f>
        <v>0</v>
      </c>
      <c r="O37" s="293">
        <f>O35-O9</f>
        <v>0</v>
      </c>
      <c r="P37" s="293"/>
      <c r="Q37" s="284"/>
      <c r="R37" s="384"/>
      <c r="S37" s="490"/>
      <c r="T37" s="384"/>
      <c r="U37" s="593"/>
      <c r="V37" s="384"/>
      <c r="W37" s="597" t="s">
        <v>49</v>
      </c>
      <c r="X37" s="384"/>
      <c r="Y37" s="596" t="s">
        <v>50</v>
      </c>
      <c r="Z37" s="596"/>
      <c r="AA37" s="593"/>
      <c r="AB37" s="593"/>
      <c r="AC37" s="211">
        <f>AC35-AC7</f>
        <v>67</v>
      </c>
      <c r="AD37" s="293">
        <f>AD35-AD9</f>
        <v>0</v>
      </c>
      <c r="AE37" s="293">
        <f>AE35-AE9</f>
        <v>0</v>
      </c>
      <c r="AF37" s="293">
        <f>AF35-AF9</f>
        <v>0</v>
      </c>
      <c r="AG37" s="214"/>
      <c r="AH37" s="284"/>
      <c r="AI37" s="384"/>
      <c r="AJ37" s="490"/>
      <c r="AK37" s="384"/>
      <c r="AL37" s="593"/>
      <c r="AM37" s="384"/>
      <c r="AN37" s="597" t="s">
        <v>49</v>
      </c>
      <c r="AO37" s="384"/>
      <c r="AP37" s="596" t="s">
        <v>50</v>
      </c>
      <c r="AQ37" s="596"/>
      <c r="AR37" s="593"/>
      <c r="AS37" s="593"/>
      <c r="AT37" s="211">
        <f>AT35-AT7</f>
        <v>81</v>
      </c>
      <c r="AU37" s="293">
        <f>AU35-AU9</f>
        <v>0</v>
      </c>
      <c r="AV37" s="293">
        <f>AV35-AV9</f>
        <v>0</v>
      </c>
      <c r="AW37" s="293">
        <f>AW35-AW9</f>
        <v>0</v>
      </c>
      <c r="AX37" s="293"/>
      <c r="AY37" s="284"/>
      <c r="AZ37" s="384"/>
      <c r="BA37" s="490"/>
      <c r="BB37" s="384"/>
      <c r="BC37" s="593"/>
      <c r="BD37" s="384"/>
      <c r="BE37" s="597" t="s">
        <v>49</v>
      </c>
      <c r="BF37" s="384"/>
      <c r="BG37" s="596" t="s">
        <v>50</v>
      </c>
      <c r="BH37" s="596"/>
      <c r="BI37" s="593"/>
      <c r="BJ37" s="593"/>
      <c r="BK37" s="211">
        <f>BK35-BK7</f>
        <v>91</v>
      </c>
      <c r="BL37" s="293">
        <f>BL35-BL9</f>
        <v>0</v>
      </c>
      <c r="BM37" s="293">
        <f>BM35-BM9</f>
        <v>0</v>
      </c>
      <c r="BN37" s="293">
        <f>BN35-BN9</f>
        <v>0</v>
      </c>
      <c r="BO37" s="293"/>
      <c r="BP37" s="284"/>
      <c r="BQ37" s="384"/>
      <c r="BR37" s="490"/>
      <c r="BS37" s="384"/>
      <c r="BT37" s="593"/>
      <c r="BU37" s="384"/>
      <c r="BV37" s="597" t="s">
        <v>49</v>
      </c>
      <c r="BW37" s="597"/>
      <c r="BX37" s="597"/>
      <c r="BY37" s="597"/>
      <c r="BZ37" s="597"/>
      <c r="CA37" s="598"/>
      <c r="CB37" s="292"/>
      <c r="CC37" s="210" t="s">
        <v>50</v>
      </c>
      <c r="CD37" s="210"/>
      <c r="CE37" s="287"/>
      <c r="CF37" s="287"/>
      <c r="CG37" s="211">
        <f>CG35-CG7</f>
        <v>75</v>
      </c>
      <c r="CH37" s="293">
        <f>CH35-CH9</f>
        <v>0</v>
      </c>
      <c r="CI37" s="293">
        <f>CI35-CI9</f>
        <v>0</v>
      </c>
      <c r="CJ37" s="293">
        <f>CJ35-CJ9</f>
        <v>0</v>
      </c>
      <c r="CK37" s="293"/>
      <c r="CL37" s="284"/>
      <c r="CM37" s="384"/>
      <c r="CN37" s="490"/>
      <c r="CO37" s="384"/>
      <c r="CP37" s="593"/>
      <c r="CQ37" s="384"/>
      <c r="CR37" s="597" t="s">
        <v>49</v>
      </c>
      <c r="CS37" s="384"/>
      <c r="CT37" s="596" t="s">
        <v>50</v>
      </c>
      <c r="CU37" s="596"/>
      <c r="CV37" s="593"/>
      <c r="CW37" s="593"/>
      <c r="CX37" s="211">
        <f>CX35-CX7</f>
        <v>70</v>
      </c>
      <c r="CY37" s="293">
        <f>CY35-CY9</f>
        <v>0</v>
      </c>
      <c r="CZ37" s="293">
        <f>CZ35-CZ9</f>
        <v>0</v>
      </c>
      <c r="DA37" s="293">
        <f>DA35-DA9</f>
        <v>0</v>
      </c>
      <c r="DB37" s="293"/>
      <c r="DC37" s="284"/>
      <c r="DD37" s="384"/>
      <c r="DE37" s="490"/>
      <c r="DF37" s="384"/>
      <c r="DG37" s="593"/>
      <c r="DH37" s="384"/>
      <c r="DI37" s="597" t="s">
        <v>49</v>
      </c>
      <c r="DJ37" s="384"/>
      <c r="DK37" s="596" t="s">
        <v>50</v>
      </c>
      <c r="DL37" s="596"/>
      <c r="DM37" s="593"/>
      <c r="DN37" s="593"/>
      <c r="DO37" s="211">
        <f>DO35-DO7</f>
        <v>76</v>
      </c>
      <c r="DP37" s="293">
        <f>DP35-DP9</f>
        <v>0</v>
      </c>
      <c r="DQ37" s="293">
        <f>DQ35-DQ9</f>
        <v>0</v>
      </c>
      <c r="DR37" s="293">
        <f>DR35-DR9</f>
        <v>0</v>
      </c>
      <c r="DS37" s="215"/>
      <c r="DT37" s="284"/>
      <c r="DU37" s="384"/>
      <c r="DV37" s="490"/>
      <c r="DW37" s="384"/>
      <c r="DX37" s="593"/>
      <c r="DY37" s="384"/>
      <c r="DZ37" s="597" t="s">
        <v>49</v>
      </c>
      <c r="EA37" s="384"/>
      <c r="EB37" s="596" t="s">
        <v>50</v>
      </c>
      <c r="EC37" s="596"/>
      <c r="ED37" s="593"/>
      <c r="EE37" s="593"/>
      <c r="EF37" s="211">
        <f>EF35-EF7</f>
        <v>66</v>
      </c>
      <c r="EG37" s="293">
        <f>EG35-EG9</f>
        <v>0</v>
      </c>
      <c r="EH37" s="293">
        <f>EH35-EH9</f>
        <v>0</v>
      </c>
      <c r="EI37" s="293">
        <f>EI35-EI9</f>
        <v>0</v>
      </c>
      <c r="EJ37" s="371"/>
      <c r="EK37" s="284"/>
      <c r="EL37" s="239"/>
      <c r="EM37" s="292"/>
      <c r="EN37" s="241"/>
      <c r="EO37" s="287"/>
      <c r="EP37" s="241"/>
      <c r="EQ37" s="213" t="s">
        <v>49</v>
      </c>
      <c r="ER37" s="213"/>
      <c r="ES37" s="213"/>
      <c r="ET37" s="213"/>
      <c r="EU37" s="213"/>
      <c r="EV37" s="209"/>
      <c r="EW37" s="384"/>
      <c r="EX37" s="596" t="s">
        <v>50</v>
      </c>
      <c r="EY37" s="596"/>
      <c r="EZ37" s="593"/>
      <c r="FA37" s="593"/>
      <c r="FB37" s="211">
        <f>FB35-FB7</f>
        <v>78</v>
      </c>
      <c r="FC37" s="293">
        <f>FC35-FC9</f>
        <v>0</v>
      </c>
      <c r="FD37" s="293">
        <f>FD35-FD9</f>
        <v>0</v>
      </c>
      <c r="FE37" s="293">
        <f>FE35-FE9</f>
        <v>0</v>
      </c>
      <c r="FF37" s="215"/>
      <c r="FG37" s="284"/>
      <c r="FH37" s="384"/>
      <c r="FI37" s="490"/>
      <c r="FJ37" s="384"/>
      <c r="FK37" s="593"/>
      <c r="FL37" s="384"/>
      <c r="FM37" s="597" t="s">
        <v>49</v>
      </c>
      <c r="FN37" s="384"/>
      <c r="FO37" s="596" t="s">
        <v>50</v>
      </c>
      <c r="FP37" s="596"/>
      <c r="FQ37" s="593"/>
      <c r="FR37" s="593"/>
      <c r="FS37" s="211">
        <f>FS35-FS7</f>
        <v>65</v>
      </c>
      <c r="FT37" s="293">
        <f>FT35-FT9</f>
        <v>0</v>
      </c>
      <c r="FU37" s="293">
        <f>FU35-FU9</f>
        <v>0</v>
      </c>
      <c r="FV37" s="293">
        <f>FV35-FV9</f>
        <v>0</v>
      </c>
      <c r="FW37" s="293"/>
      <c r="FX37" s="284"/>
      <c r="FY37" s="384"/>
      <c r="FZ37" s="490"/>
      <c r="GA37" s="384"/>
      <c r="GB37" s="593"/>
      <c r="GC37" s="384"/>
      <c r="GD37" s="597" t="s">
        <v>49</v>
      </c>
      <c r="GE37" s="384"/>
      <c r="GF37" s="596" t="s">
        <v>50</v>
      </c>
      <c r="GG37" s="596"/>
      <c r="GH37" s="593"/>
      <c r="GI37" s="593"/>
      <c r="GJ37" s="211">
        <f>GJ35-GJ7</f>
        <v>70</v>
      </c>
      <c r="GK37" s="293">
        <f>GK35-GK9</f>
        <v>0</v>
      </c>
      <c r="GL37" s="293">
        <f>GL35-GL9</f>
        <v>0</v>
      </c>
      <c r="GM37" s="293">
        <f>GM35-GM9</f>
        <v>0</v>
      </c>
      <c r="GN37" s="215"/>
      <c r="GO37" s="284"/>
      <c r="GP37" s="384"/>
      <c r="GQ37" s="490"/>
      <c r="GR37" s="384"/>
      <c r="GS37" s="593"/>
      <c r="GT37" s="384"/>
      <c r="GU37" s="597" t="s">
        <v>49</v>
      </c>
      <c r="GV37" s="384"/>
      <c r="GW37" s="596" t="s">
        <v>50</v>
      </c>
      <c r="GX37" s="596"/>
      <c r="GY37" s="593"/>
      <c r="GZ37" s="593"/>
      <c r="HA37" s="211">
        <f>HA35-HA7</f>
        <v>80</v>
      </c>
      <c r="HB37" s="293">
        <f>HB35-HB9</f>
        <v>0</v>
      </c>
      <c r="HC37" s="293">
        <f>HC35-HC9</f>
        <v>0</v>
      </c>
      <c r="HD37" s="293">
        <f>HD35-HD9</f>
        <v>0</v>
      </c>
      <c r="HE37" s="371"/>
      <c r="HF37" s="597"/>
      <c r="HG37" s="597"/>
      <c r="HH37" s="597"/>
      <c r="HI37" s="597"/>
      <c r="HJ37" s="595"/>
      <c r="HK37" s="230"/>
    </row>
    <row r="38" spans="1:219" ht="3.25" customHeight="1">
      <c r="A38" s="230"/>
      <c r="B38" s="490"/>
      <c r="C38" s="384"/>
      <c r="D38" s="384"/>
      <c r="E38" s="384"/>
      <c r="F38" s="599"/>
      <c r="G38" s="490"/>
      <c r="H38" s="600"/>
      <c r="I38" s="600"/>
      <c r="J38" s="384"/>
      <c r="K38" s="384"/>
      <c r="L38" s="284"/>
      <c r="M38" s="295"/>
      <c r="N38" s="295"/>
      <c r="O38" s="295"/>
      <c r="P38" s="284"/>
      <c r="Q38" s="284"/>
      <c r="R38" s="384"/>
      <c r="S38" s="490"/>
      <c r="T38" s="384"/>
      <c r="U38" s="384"/>
      <c r="V38" s="384"/>
      <c r="W38" s="392"/>
      <c r="X38" s="384"/>
      <c r="Y38" s="600"/>
      <c r="Z38" s="600"/>
      <c r="AA38" s="384"/>
      <c r="AB38" s="384"/>
      <c r="AC38" s="284"/>
      <c r="AD38" s="295"/>
      <c r="AE38" s="295"/>
      <c r="AF38" s="295"/>
      <c r="AG38" s="284"/>
      <c r="AH38" s="284"/>
      <c r="AI38" s="384"/>
      <c r="AJ38" s="490"/>
      <c r="AK38" s="384"/>
      <c r="AL38" s="384"/>
      <c r="AM38" s="384"/>
      <c r="AN38" s="392"/>
      <c r="AO38" s="384"/>
      <c r="AP38" s="600"/>
      <c r="AQ38" s="600"/>
      <c r="AR38" s="384"/>
      <c r="AS38" s="384"/>
      <c r="AT38" s="284"/>
      <c r="AU38" s="295"/>
      <c r="AV38" s="295"/>
      <c r="AW38" s="295"/>
      <c r="AX38" s="284"/>
      <c r="AY38" s="284"/>
      <c r="AZ38" s="384"/>
      <c r="BA38" s="490"/>
      <c r="BB38" s="384"/>
      <c r="BC38" s="384"/>
      <c r="BD38" s="384"/>
      <c r="BE38" s="392"/>
      <c r="BF38" s="384"/>
      <c r="BG38" s="600"/>
      <c r="BH38" s="600"/>
      <c r="BI38" s="384"/>
      <c r="BJ38" s="384"/>
      <c r="BK38" s="284"/>
      <c r="BL38" s="295"/>
      <c r="BM38" s="295"/>
      <c r="BN38" s="295"/>
      <c r="BO38" s="284"/>
      <c r="BP38" s="284"/>
      <c r="BQ38" s="384"/>
      <c r="BR38" s="490"/>
      <c r="BS38" s="384"/>
      <c r="BT38" s="384"/>
      <c r="BU38" s="384"/>
      <c r="BV38" s="392"/>
      <c r="BW38" s="392"/>
      <c r="BX38" s="392"/>
      <c r="BY38" s="392"/>
      <c r="BZ38" s="392"/>
      <c r="CA38" s="601"/>
      <c r="CB38" s="292"/>
      <c r="CC38" s="294"/>
      <c r="CD38" s="294"/>
      <c r="CE38" s="241"/>
      <c r="CF38" s="241"/>
      <c r="CG38" s="284"/>
      <c r="CH38" s="295"/>
      <c r="CI38" s="295"/>
      <c r="CJ38" s="295"/>
      <c r="CK38" s="284"/>
      <c r="CL38" s="284"/>
      <c r="CM38" s="239"/>
      <c r="CN38" s="292"/>
      <c r="CO38" s="241"/>
      <c r="CP38" s="241"/>
      <c r="CQ38" s="241"/>
      <c r="CR38" s="245"/>
      <c r="CS38" s="241"/>
      <c r="CT38" s="294"/>
      <c r="CU38" s="294"/>
      <c r="CV38" s="241"/>
      <c r="CW38" s="241"/>
      <c r="CX38" s="284"/>
      <c r="CY38" s="295"/>
      <c r="CZ38" s="295"/>
      <c r="DA38" s="295"/>
      <c r="DB38" s="284"/>
      <c r="DC38" s="284"/>
      <c r="DD38" s="239"/>
      <c r="DE38" s="292"/>
      <c r="DF38" s="241"/>
      <c r="DG38" s="241"/>
      <c r="DH38" s="241"/>
      <c r="DI38" s="245"/>
      <c r="DJ38" s="241"/>
      <c r="DK38" s="294"/>
      <c r="DL38" s="294"/>
      <c r="DM38" s="241"/>
      <c r="DN38" s="241"/>
      <c r="DO38" s="284"/>
      <c r="DP38" s="295"/>
      <c r="DQ38" s="295"/>
      <c r="DR38" s="295"/>
      <c r="DS38" s="284"/>
      <c r="DT38" s="284"/>
      <c r="DU38" s="239"/>
      <c r="DV38" s="292"/>
      <c r="DW38" s="241"/>
      <c r="DX38" s="241"/>
      <c r="DY38" s="241"/>
      <c r="DZ38" s="245"/>
      <c r="EA38" s="241"/>
      <c r="EB38" s="294"/>
      <c r="EC38" s="294"/>
      <c r="ED38" s="241"/>
      <c r="EE38" s="241"/>
      <c r="EF38" s="284"/>
      <c r="EG38" s="295"/>
      <c r="EH38" s="295"/>
      <c r="EI38" s="295"/>
      <c r="EJ38" s="284"/>
      <c r="EK38" s="284"/>
      <c r="EL38" s="239"/>
      <c r="EM38" s="292"/>
      <c r="EN38" s="241"/>
      <c r="EO38" s="241"/>
      <c r="EP38" s="241"/>
      <c r="EQ38" s="245"/>
      <c r="ER38" s="245"/>
      <c r="ES38" s="245"/>
      <c r="ET38" s="245"/>
      <c r="EU38" s="245"/>
      <c r="EV38" s="369"/>
      <c r="EW38" s="384"/>
      <c r="EX38" s="600"/>
      <c r="EY38" s="600"/>
      <c r="EZ38" s="384"/>
      <c r="FA38" s="384"/>
      <c r="FB38" s="284"/>
      <c r="FC38" s="295"/>
      <c r="FD38" s="295"/>
      <c r="FE38" s="295"/>
      <c r="FF38" s="284"/>
      <c r="FG38" s="284"/>
      <c r="FH38" s="384"/>
      <c r="FI38" s="490"/>
      <c r="FJ38" s="384"/>
      <c r="FK38" s="384"/>
      <c r="FL38" s="384"/>
      <c r="FM38" s="392"/>
      <c r="FN38" s="384"/>
      <c r="FO38" s="600"/>
      <c r="FP38" s="600"/>
      <c r="FQ38" s="384"/>
      <c r="FR38" s="384"/>
      <c r="FS38" s="284"/>
      <c r="FT38" s="295"/>
      <c r="FU38" s="295"/>
      <c r="FV38" s="295"/>
      <c r="FW38" s="284"/>
      <c r="FX38" s="284"/>
      <c r="FY38" s="384"/>
      <c r="FZ38" s="490"/>
      <c r="GA38" s="384"/>
      <c r="GB38" s="384"/>
      <c r="GC38" s="384"/>
      <c r="GD38" s="392"/>
      <c r="GE38" s="384"/>
      <c r="GF38" s="600"/>
      <c r="GG38" s="600"/>
      <c r="GH38" s="384"/>
      <c r="GI38" s="384"/>
      <c r="GJ38" s="284"/>
      <c r="GK38" s="295"/>
      <c r="GL38" s="295"/>
      <c r="GM38" s="295"/>
      <c r="GN38" s="284"/>
      <c r="GO38" s="284"/>
      <c r="GP38" s="384"/>
      <c r="GQ38" s="490"/>
      <c r="GR38" s="384"/>
      <c r="GS38" s="384"/>
      <c r="GT38" s="384"/>
      <c r="GU38" s="392"/>
      <c r="GV38" s="384"/>
      <c r="GW38" s="600"/>
      <c r="GX38" s="600"/>
      <c r="GY38" s="384"/>
      <c r="GZ38" s="384"/>
      <c r="HA38" s="284"/>
      <c r="HB38" s="295"/>
      <c r="HC38" s="295"/>
      <c r="HD38" s="295"/>
      <c r="HE38" s="284"/>
      <c r="HF38" s="392"/>
      <c r="HG38" s="392"/>
      <c r="HH38" s="392"/>
      <c r="HI38" s="392"/>
      <c r="HJ38" s="601"/>
      <c r="HK38" s="230"/>
    </row>
    <row r="39" spans="1:219" ht="3.25" customHeight="1" thickBot="1">
      <c r="A39" s="230"/>
      <c r="B39" s="602"/>
      <c r="C39" s="603"/>
      <c r="D39" s="603"/>
      <c r="E39" s="603"/>
      <c r="F39" s="604"/>
      <c r="G39" s="602"/>
      <c r="H39" s="605"/>
      <c r="I39" s="605"/>
      <c r="J39" s="603"/>
      <c r="K39" s="603"/>
      <c r="L39" s="606"/>
      <c r="M39" s="603"/>
      <c r="N39" s="603"/>
      <c r="O39" s="603"/>
      <c r="P39" s="606"/>
      <c r="Q39" s="606"/>
      <c r="R39" s="603"/>
      <c r="S39" s="602"/>
      <c r="T39" s="603"/>
      <c r="U39" s="603"/>
      <c r="V39" s="603"/>
      <c r="W39" s="603"/>
      <c r="X39" s="603"/>
      <c r="Y39" s="605"/>
      <c r="Z39" s="605"/>
      <c r="AA39" s="603"/>
      <c r="AB39" s="603"/>
      <c r="AC39" s="606"/>
      <c r="AD39" s="603"/>
      <c r="AE39" s="603"/>
      <c r="AF39" s="603"/>
      <c r="AG39" s="606"/>
      <c r="AH39" s="606"/>
      <c r="AI39" s="603"/>
      <c r="AJ39" s="602"/>
      <c r="AK39" s="603"/>
      <c r="AL39" s="603"/>
      <c r="AM39" s="603"/>
      <c r="AN39" s="603"/>
      <c r="AO39" s="603"/>
      <c r="AP39" s="605"/>
      <c r="AQ39" s="605"/>
      <c r="AR39" s="603"/>
      <c r="AS39" s="603"/>
      <c r="AT39" s="606"/>
      <c r="AU39" s="603"/>
      <c r="AV39" s="603"/>
      <c r="AW39" s="603"/>
      <c r="AX39" s="606"/>
      <c r="AY39" s="606"/>
      <c r="AZ39" s="603"/>
      <c r="BA39" s="602"/>
      <c r="BB39" s="603"/>
      <c r="BC39" s="603"/>
      <c r="BD39" s="603"/>
      <c r="BE39" s="603"/>
      <c r="BF39" s="603"/>
      <c r="BG39" s="605"/>
      <c r="BH39" s="605"/>
      <c r="BI39" s="603"/>
      <c r="BJ39" s="603"/>
      <c r="BK39" s="606"/>
      <c r="BL39" s="603"/>
      <c r="BM39" s="603"/>
      <c r="BN39" s="603"/>
      <c r="BO39" s="606"/>
      <c r="BP39" s="606"/>
      <c r="BQ39" s="603"/>
      <c r="BR39" s="602"/>
      <c r="BS39" s="603"/>
      <c r="BT39" s="603"/>
      <c r="BU39" s="603"/>
      <c r="BV39" s="603"/>
      <c r="BW39" s="603"/>
      <c r="BX39" s="603"/>
      <c r="BY39" s="603"/>
      <c r="BZ39" s="603"/>
      <c r="CA39" s="604"/>
      <c r="CB39" s="296"/>
      <c r="CC39" s="299"/>
      <c r="CD39" s="299"/>
      <c r="CE39" s="297"/>
      <c r="CF39" s="297"/>
      <c r="CG39" s="300"/>
      <c r="CH39" s="297"/>
      <c r="CI39" s="297"/>
      <c r="CJ39" s="297"/>
      <c r="CK39" s="300"/>
      <c r="CL39" s="300"/>
      <c r="CM39" s="301"/>
      <c r="CN39" s="296"/>
      <c r="CO39" s="297"/>
      <c r="CP39" s="297"/>
      <c r="CQ39" s="297"/>
      <c r="CR39" s="297"/>
      <c r="CS39" s="297"/>
      <c r="CT39" s="299"/>
      <c r="CU39" s="299"/>
      <c r="CV39" s="297"/>
      <c r="CW39" s="297"/>
      <c r="CX39" s="300"/>
      <c r="CY39" s="297"/>
      <c r="CZ39" s="297"/>
      <c r="DA39" s="297"/>
      <c r="DB39" s="300"/>
      <c r="DC39" s="300"/>
      <c r="DD39" s="301"/>
      <c r="DE39" s="296"/>
      <c r="DF39" s="297"/>
      <c r="DG39" s="297"/>
      <c r="DH39" s="297"/>
      <c r="DI39" s="297"/>
      <c r="DJ39" s="297"/>
      <c r="DK39" s="299"/>
      <c r="DL39" s="299"/>
      <c r="DM39" s="297"/>
      <c r="DN39" s="297"/>
      <c r="DO39" s="300"/>
      <c r="DP39" s="297"/>
      <c r="DQ39" s="297"/>
      <c r="DR39" s="297"/>
      <c r="DS39" s="300"/>
      <c r="DT39" s="300"/>
      <c r="DU39" s="301"/>
      <c r="DV39" s="296"/>
      <c r="DW39" s="297"/>
      <c r="DX39" s="297"/>
      <c r="DY39" s="297"/>
      <c r="DZ39" s="297"/>
      <c r="EA39" s="297"/>
      <c r="EB39" s="299"/>
      <c r="EC39" s="299"/>
      <c r="ED39" s="297"/>
      <c r="EE39" s="297"/>
      <c r="EF39" s="300"/>
      <c r="EG39" s="297"/>
      <c r="EH39" s="297"/>
      <c r="EI39" s="297"/>
      <c r="EJ39" s="300"/>
      <c r="EK39" s="300"/>
      <c r="EL39" s="301"/>
      <c r="EM39" s="296"/>
      <c r="EN39" s="297"/>
      <c r="EO39" s="297"/>
      <c r="EP39" s="297"/>
      <c r="EQ39" s="297"/>
      <c r="ER39" s="297"/>
      <c r="ES39" s="297"/>
      <c r="ET39" s="297"/>
      <c r="EU39" s="297"/>
      <c r="EV39" s="298"/>
      <c r="EW39" s="297"/>
      <c r="EX39" s="299"/>
      <c r="EY39" s="299"/>
      <c r="EZ39" s="297"/>
      <c r="FA39" s="297"/>
      <c r="FB39" s="300"/>
      <c r="FC39" s="297"/>
      <c r="FD39" s="297"/>
      <c r="FE39" s="297"/>
      <c r="FF39" s="300"/>
      <c r="FG39" s="300"/>
      <c r="FH39" s="301"/>
      <c r="FI39" s="296"/>
      <c r="FJ39" s="297"/>
      <c r="FK39" s="297"/>
      <c r="FL39" s="297"/>
      <c r="FM39" s="297"/>
      <c r="FN39" s="297"/>
      <c r="FO39" s="299"/>
      <c r="FP39" s="299"/>
      <c r="FQ39" s="297"/>
      <c r="FR39" s="297"/>
      <c r="FS39" s="300"/>
      <c r="FT39" s="297"/>
      <c r="FU39" s="297"/>
      <c r="FV39" s="297"/>
      <c r="FW39" s="300"/>
      <c r="FX39" s="300"/>
      <c r="FY39" s="301"/>
      <c r="FZ39" s="296"/>
      <c r="GA39" s="297"/>
      <c r="GB39" s="297"/>
      <c r="GC39" s="297"/>
      <c r="GD39" s="297"/>
      <c r="GE39" s="297"/>
      <c r="GF39" s="299"/>
      <c r="GG39" s="299"/>
      <c r="GH39" s="297"/>
      <c r="GI39" s="297"/>
      <c r="GJ39" s="300"/>
      <c r="GK39" s="297"/>
      <c r="GL39" s="297"/>
      <c r="GM39" s="297"/>
      <c r="GN39" s="300"/>
      <c r="GO39" s="300"/>
      <c r="GP39" s="301"/>
      <c r="GQ39" s="296"/>
      <c r="GR39" s="297"/>
      <c r="GS39" s="297"/>
      <c r="GT39" s="297"/>
      <c r="GU39" s="297"/>
      <c r="GV39" s="297"/>
      <c r="GW39" s="299"/>
      <c r="GX39" s="299"/>
      <c r="GY39" s="297"/>
      <c r="GZ39" s="297"/>
      <c r="HA39" s="300"/>
      <c r="HB39" s="297"/>
      <c r="HC39" s="297"/>
      <c r="HD39" s="297"/>
      <c r="HE39" s="300"/>
      <c r="HF39" s="297"/>
      <c r="HG39" s="297"/>
      <c r="HH39" s="297"/>
      <c r="HI39" s="297"/>
      <c r="HJ39" s="298"/>
      <c r="HK39" s="230"/>
    </row>
    <row r="40" spans="1:219" ht="13.95" customHeight="1">
      <c r="A40" s="230"/>
      <c r="B40" s="303"/>
      <c r="C40" s="303"/>
      <c r="D40" s="303"/>
      <c r="E40" s="303"/>
      <c r="F40" s="303"/>
      <c r="G40" s="303"/>
      <c r="H40" s="223"/>
      <c r="I40" s="223"/>
      <c r="J40" s="304"/>
      <c r="K40" s="305"/>
      <c r="L40" s="223"/>
      <c r="M40" s="306"/>
      <c r="N40" s="306"/>
      <c r="O40" s="306"/>
      <c r="P40" s="223"/>
      <c r="Q40" s="307"/>
      <c r="R40" s="230"/>
      <c r="S40" s="303"/>
      <c r="T40" s="303"/>
      <c r="U40" s="303"/>
      <c r="V40" s="303"/>
      <c r="W40" s="303"/>
      <c r="X40" s="303"/>
      <c r="Y40" s="223"/>
      <c r="Z40" s="223"/>
      <c r="AA40" s="304"/>
      <c r="AB40" s="305"/>
      <c r="AC40" s="223"/>
      <c r="AD40" s="306"/>
      <c r="AE40" s="306"/>
      <c r="AF40" s="306"/>
      <c r="AG40" s="223"/>
      <c r="AH40" s="307"/>
      <c r="AI40" s="230"/>
      <c r="AJ40" s="303"/>
      <c r="AK40" s="303"/>
      <c r="AL40" s="303"/>
      <c r="AM40" s="303"/>
      <c r="AN40" s="303"/>
      <c r="AO40" s="303"/>
      <c r="AP40" s="223"/>
      <c r="AQ40" s="223"/>
      <c r="AR40" s="304"/>
      <c r="AS40" s="305"/>
      <c r="AT40" s="223"/>
      <c r="AU40" s="306"/>
      <c r="AV40" s="306"/>
      <c r="AW40" s="306"/>
      <c r="AX40" s="223"/>
      <c r="AY40" s="307"/>
      <c r="AZ40" s="230"/>
      <c r="BA40" s="303"/>
      <c r="BB40" s="303"/>
      <c r="BC40" s="303"/>
      <c r="BD40" s="303"/>
      <c r="BE40" s="303"/>
      <c r="BF40" s="303"/>
      <c r="BG40" s="223"/>
      <c r="BH40" s="223"/>
      <c r="BI40" s="304"/>
      <c r="BJ40" s="305"/>
      <c r="BK40" s="223"/>
      <c r="BL40" s="306"/>
      <c r="BM40" s="306"/>
      <c r="BN40" s="306"/>
      <c r="BO40" s="223"/>
      <c r="BP40" s="307"/>
      <c r="BQ40" s="230"/>
      <c r="BR40" s="303"/>
      <c r="BS40" s="303"/>
      <c r="BT40" s="303"/>
      <c r="BU40" s="303"/>
      <c r="BV40" s="303"/>
      <c r="BW40" s="303"/>
      <c r="BX40" s="303"/>
      <c r="BY40" s="303"/>
      <c r="BZ40" s="303"/>
      <c r="CA40" s="303"/>
      <c r="CB40" s="303"/>
      <c r="CC40" s="223"/>
      <c r="CD40" s="223"/>
      <c r="CE40" s="304"/>
      <c r="CF40" s="305"/>
      <c r="CG40" s="223"/>
      <c r="CH40" s="306"/>
      <c r="CI40" s="306"/>
      <c r="CJ40" s="306"/>
      <c r="CK40" s="223"/>
      <c r="CL40" s="307"/>
      <c r="CM40" s="230"/>
      <c r="CN40" s="303"/>
      <c r="CO40" s="303"/>
      <c r="CP40" s="303"/>
      <c r="CQ40" s="303"/>
      <c r="CR40" s="303"/>
      <c r="CS40" s="303"/>
      <c r="CT40" s="223"/>
      <c r="CU40" s="223"/>
      <c r="CV40" s="304"/>
      <c r="CW40" s="305"/>
      <c r="CX40" s="223"/>
      <c r="CY40" s="306"/>
      <c r="CZ40" s="306"/>
      <c r="DA40" s="306"/>
      <c r="DB40" s="223"/>
      <c r="DC40" s="307"/>
      <c r="DD40" s="230"/>
      <c r="DE40" s="303"/>
      <c r="DF40" s="303"/>
      <c r="DG40" s="303"/>
      <c r="DH40" s="303"/>
      <c r="DI40" s="303"/>
      <c r="DJ40" s="303"/>
      <c r="DK40" s="223"/>
      <c r="DL40" s="223"/>
      <c r="DM40" s="304"/>
      <c r="DN40" s="305"/>
      <c r="DO40" s="223"/>
      <c r="DP40" s="306"/>
      <c r="DQ40" s="306"/>
      <c r="DR40" s="306"/>
      <c r="DS40" s="223"/>
      <c r="DT40" s="307"/>
      <c r="DU40" s="230"/>
      <c r="DV40" s="303"/>
      <c r="DW40" s="303"/>
      <c r="DX40" s="303"/>
      <c r="DY40" s="303"/>
      <c r="DZ40" s="303"/>
      <c r="EA40" s="303"/>
      <c r="EB40" s="223"/>
      <c r="EC40" s="223"/>
      <c r="ED40" s="304"/>
      <c r="EE40" s="305"/>
      <c r="EF40" s="223"/>
      <c r="EG40" s="306"/>
      <c r="EH40" s="306"/>
      <c r="EI40" s="306"/>
      <c r="EJ40" s="223"/>
      <c r="EK40" s="307"/>
      <c r="EL40" s="230"/>
      <c r="EM40" s="303"/>
      <c r="EN40" s="303"/>
      <c r="EO40" s="303"/>
      <c r="EP40" s="303"/>
      <c r="EQ40" s="303"/>
      <c r="ER40" s="303"/>
      <c r="ES40" s="303"/>
      <c r="ET40" s="303"/>
      <c r="EU40" s="303"/>
      <c r="EV40" s="303"/>
      <c r="EW40" s="303"/>
      <c r="EX40" s="223"/>
      <c r="EY40" s="223"/>
      <c r="EZ40" s="304"/>
      <c r="FA40" s="305"/>
      <c r="FB40" s="223"/>
      <c r="FC40" s="306"/>
      <c r="FD40" s="306"/>
      <c r="FE40" s="306"/>
      <c r="FF40" s="223"/>
      <c r="FG40" s="307"/>
      <c r="FH40" s="230"/>
      <c r="FI40" s="303"/>
      <c r="FJ40" s="303"/>
      <c r="FK40" s="303"/>
      <c r="FL40" s="303"/>
      <c r="FM40" s="303"/>
      <c r="FN40" s="303"/>
      <c r="FO40" s="223"/>
      <c r="FP40" s="223"/>
      <c r="FQ40" s="304"/>
      <c r="FR40" s="305"/>
      <c r="FS40" s="223"/>
      <c r="FT40" s="306"/>
      <c r="FU40" s="306"/>
      <c r="FV40" s="306"/>
      <c r="FW40" s="223"/>
      <c r="FX40" s="307"/>
      <c r="FY40" s="230"/>
      <c r="FZ40" s="303"/>
      <c r="GA40" s="303"/>
      <c r="GB40" s="303"/>
      <c r="GC40" s="303"/>
      <c r="GD40" s="303"/>
      <c r="GE40" s="303"/>
      <c r="GF40" s="223"/>
      <c r="GG40" s="223"/>
      <c r="GH40" s="304"/>
      <c r="GI40" s="305"/>
      <c r="GJ40" s="223"/>
      <c r="GK40" s="306"/>
      <c r="GL40" s="306"/>
      <c r="GM40" s="306"/>
      <c r="GN40" s="223"/>
      <c r="GO40" s="307"/>
      <c r="GP40" s="230"/>
      <c r="GQ40" s="303"/>
      <c r="GR40" s="303"/>
      <c r="GS40" s="303"/>
      <c r="GT40" s="303"/>
      <c r="GU40" s="303"/>
      <c r="GV40" s="303"/>
      <c r="GW40" s="223"/>
      <c r="GX40" s="223"/>
      <c r="GY40" s="304"/>
      <c r="GZ40" s="305"/>
      <c r="HA40" s="223"/>
      <c r="HB40" s="306"/>
      <c r="HC40" s="306"/>
      <c r="HD40" s="306"/>
      <c r="HE40" s="223"/>
      <c r="HF40" s="303"/>
      <c r="HG40" s="303"/>
      <c r="HH40" s="303"/>
      <c r="HI40" s="303"/>
      <c r="HJ40" s="303"/>
      <c r="HK40" s="230"/>
    </row>
    <row r="42" spans="1:219" s="789" customFormat="1" ht="20.05" customHeight="1">
      <c r="A42" s="788"/>
      <c r="B42" s="893" t="s">
        <v>96</v>
      </c>
      <c r="C42" s="893"/>
      <c r="D42" s="893"/>
      <c r="E42" s="893"/>
      <c r="F42" s="893"/>
    </row>
    <row r="43" spans="1:219" s="790" customFormat="1" ht="20.05" customHeight="1" thickBot="1">
      <c r="A43" s="316"/>
      <c r="B43" s="787" t="s">
        <v>1</v>
      </c>
      <c r="C43" s="320" t="s">
        <v>63</v>
      </c>
      <c r="D43" s="320"/>
      <c r="E43" s="320" t="s">
        <v>93</v>
      </c>
      <c r="F43" s="375" t="s">
        <v>65</v>
      </c>
    </row>
    <row r="44" spans="1:219" s="790" customFormat="1" ht="20.05" customHeight="1" thickBot="1">
      <c r="A44" s="316" t="s">
        <v>68</v>
      </c>
      <c r="B44" s="791" t="str">
        <f>Details!B1</f>
        <v>John Ford</v>
      </c>
      <c r="C44" s="321">
        <v>1</v>
      </c>
      <c r="D44" s="374"/>
      <c r="E44" s="374">
        <f>CA35</f>
        <v>110</v>
      </c>
      <c r="F44" s="792">
        <v>3</v>
      </c>
    </row>
    <row r="45" spans="1:219" s="790" customFormat="1" ht="20.05" customHeight="1" thickBot="1">
      <c r="A45" s="316" t="s">
        <v>72</v>
      </c>
      <c r="B45" s="791" t="str">
        <f>Details!B2</f>
        <v>Paul Marshall</v>
      </c>
      <c r="C45" s="322">
        <v>2</v>
      </c>
      <c r="D45" s="374"/>
      <c r="E45" s="374">
        <f>EV35</f>
        <v>122</v>
      </c>
      <c r="F45" s="792">
        <v>1</v>
      </c>
    </row>
    <row r="46" spans="1:219" s="790" customFormat="1" ht="20.05" customHeight="1" thickBot="1">
      <c r="A46" s="316" t="s">
        <v>79</v>
      </c>
      <c r="B46" s="791" t="str">
        <f>Details!B3</f>
        <v>Derek Griffiths</v>
      </c>
      <c r="C46" s="323">
        <v>3</v>
      </c>
      <c r="D46" s="374"/>
      <c r="E46" s="374">
        <f>HJ35</f>
        <v>114</v>
      </c>
      <c r="F46" s="792">
        <v>2</v>
      </c>
    </row>
    <row r="47" spans="1:219" s="790" customFormat="1" ht="20.05" customHeight="1">
      <c r="A47" s="316" t="s">
        <v>69</v>
      </c>
      <c r="B47" s="791" t="str">
        <f>Details!B4</f>
        <v>Eddie Harrison</v>
      </c>
      <c r="C47" s="321">
        <v>1</v>
      </c>
      <c r="D47" s="320"/>
      <c r="E47" s="320">
        <f>CA35</f>
        <v>110</v>
      </c>
      <c r="F47" s="376">
        <f t="shared" ref="F47:F55" si="176">F44</f>
        <v>3</v>
      </c>
    </row>
    <row r="48" spans="1:219" s="790" customFormat="1" ht="20.05" customHeight="1">
      <c r="A48" s="316" t="s">
        <v>73</v>
      </c>
      <c r="B48" s="791" t="str">
        <f>Details!B5</f>
        <v>Andy Trewick</v>
      </c>
      <c r="C48" s="322">
        <v>2</v>
      </c>
      <c r="D48" s="320"/>
      <c r="E48" s="320">
        <f>EV35</f>
        <v>122</v>
      </c>
      <c r="F48" s="320">
        <f t="shared" si="176"/>
        <v>1</v>
      </c>
    </row>
    <row r="49" spans="1:6" s="790" customFormat="1" ht="20.05" customHeight="1">
      <c r="A49" s="316" t="s">
        <v>78</v>
      </c>
      <c r="B49" s="791" t="str">
        <f>Details!B6</f>
        <v>Gordon Grant</v>
      </c>
      <c r="C49" s="323">
        <v>3</v>
      </c>
      <c r="D49" s="320"/>
      <c r="E49" s="320">
        <f>HJ35</f>
        <v>114</v>
      </c>
      <c r="F49" s="320">
        <f t="shared" si="176"/>
        <v>2</v>
      </c>
    </row>
    <row r="50" spans="1:6" s="790" customFormat="1" ht="20.05" customHeight="1">
      <c r="A50" s="316" t="s">
        <v>70</v>
      </c>
      <c r="B50" s="791" t="str">
        <f>Details!B7</f>
        <v>Kevin Blenkinsop</v>
      </c>
      <c r="C50" s="321">
        <v>1</v>
      </c>
      <c r="D50" s="320"/>
      <c r="E50" s="320">
        <f>CA35</f>
        <v>110</v>
      </c>
      <c r="F50" s="320">
        <f t="shared" si="176"/>
        <v>3</v>
      </c>
    </row>
    <row r="51" spans="1:6" s="790" customFormat="1" ht="20.05" customHeight="1">
      <c r="A51" s="316" t="s">
        <v>74</v>
      </c>
      <c r="B51" s="791" t="str">
        <f>Details!B8</f>
        <v>Alan Welsh</v>
      </c>
      <c r="C51" s="322">
        <v>2</v>
      </c>
      <c r="D51" s="320"/>
      <c r="E51" s="320">
        <f>EV35</f>
        <v>122</v>
      </c>
      <c r="F51" s="320">
        <f t="shared" si="176"/>
        <v>1</v>
      </c>
    </row>
    <row r="52" spans="1:6" s="790" customFormat="1" ht="20.05" customHeight="1">
      <c r="A52" s="316" t="s">
        <v>77</v>
      </c>
      <c r="B52" s="791" t="str">
        <f>Details!B9</f>
        <v>Steve O'Brien</v>
      </c>
      <c r="C52" s="323">
        <v>3</v>
      </c>
      <c r="D52" s="320"/>
      <c r="E52" s="320">
        <f>HJ35</f>
        <v>114</v>
      </c>
      <c r="F52" s="320">
        <f t="shared" si="176"/>
        <v>2</v>
      </c>
    </row>
    <row r="53" spans="1:6" s="790" customFormat="1" ht="20.05" customHeight="1">
      <c r="A53" s="316" t="s">
        <v>71</v>
      </c>
      <c r="B53" s="791" t="str">
        <f>Details!B10</f>
        <v>Ian Gunn</v>
      </c>
      <c r="C53" s="321">
        <v>1</v>
      </c>
      <c r="D53" s="320"/>
      <c r="E53" s="320">
        <f>CA35</f>
        <v>110</v>
      </c>
      <c r="F53" s="320">
        <f t="shared" si="176"/>
        <v>3</v>
      </c>
    </row>
    <row r="54" spans="1:6" s="790" customFormat="1" ht="20.05" customHeight="1">
      <c r="A54" s="316" t="s">
        <v>75</v>
      </c>
      <c r="B54" s="791" t="str">
        <f>Details!B11</f>
        <v>Dave Sanders</v>
      </c>
      <c r="C54" s="322">
        <v>2</v>
      </c>
      <c r="D54" s="320"/>
      <c r="E54" s="320">
        <f>EV35</f>
        <v>122</v>
      </c>
      <c r="F54" s="320">
        <f t="shared" si="176"/>
        <v>1</v>
      </c>
    </row>
    <row r="55" spans="1:6" s="790" customFormat="1" ht="20.05" customHeight="1">
      <c r="A55" s="316" t="s">
        <v>76</v>
      </c>
      <c r="B55" s="791" t="str">
        <f>Details!B12</f>
        <v>Gary West</v>
      </c>
      <c r="C55" s="323">
        <v>3</v>
      </c>
      <c r="D55" s="320"/>
      <c r="E55" s="320">
        <f>HJ35</f>
        <v>114</v>
      </c>
      <c r="F55" s="320">
        <f t="shared" si="176"/>
        <v>2</v>
      </c>
    </row>
  </sheetData>
  <sheetProtection sheet="1" objects="1" scenarios="1" selectLockedCells="1" selectUnlockedCells="1"/>
  <mergeCells count="42">
    <mergeCell ref="B42:F42"/>
    <mergeCell ref="FZ4:GB4"/>
    <mergeCell ref="GJ4:GN4"/>
    <mergeCell ref="GQ4:GS4"/>
    <mergeCell ref="HA4:HE4"/>
    <mergeCell ref="AJ5:AM6"/>
    <mergeCell ref="BA5:BD6"/>
    <mergeCell ref="BR5:BU6"/>
    <mergeCell ref="CN5:CQ6"/>
    <mergeCell ref="DE5:DH6"/>
    <mergeCell ref="DV5:DY6"/>
    <mergeCell ref="EM5:EP6"/>
    <mergeCell ref="FI5:FL6"/>
    <mergeCell ref="FZ5:GC6"/>
    <mergeCell ref="GQ5:GT6"/>
    <mergeCell ref="EF4:EJ4"/>
    <mergeCell ref="EM4:EO4"/>
    <mergeCell ref="CG4:CK4"/>
    <mergeCell ref="FB4:FF4"/>
    <mergeCell ref="FI4:FK4"/>
    <mergeCell ref="FS4:FW4"/>
    <mergeCell ref="CN4:CP4"/>
    <mergeCell ref="CX4:DB4"/>
    <mergeCell ref="DE4:DG4"/>
    <mergeCell ref="DO4:DS4"/>
    <mergeCell ref="DV4:DX4"/>
    <mergeCell ref="CG3:EJ3"/>
    <mergeCell ref="FB3:HE3"/>
    <mergeCell ref="L3:BO3"/>
    <mergeCell ref="B7:F7"/>
    <mergeCell ref="B5:E6"/>
    <mergeCell ref="S5:V6"/>
    <mergeCell ref="B4:D4"/>
    <mergeCell ref="E4:F4"/>
    <mergeCell ref="L4:P4"/>
    <mergeCell ref="S4:U4"/>
    <mergeCell ref="AC4:AG4"/>
    <mergeCell ref="AJ4:AL4"/>
    <mergeCell ref="AT4:AX4"/>
    <mergeCell ref="BA4:BC4"/>
    <mergeCell ref="BK4:BO4"/>
    <mergeCell ref="BR4:BT4"/>
  </mergeCells>
  <conditionalFormatting sqref="AH10 BC10 M10 AD10 AU10 BL10 CH10 CY10 DP10 EG10 AU49 BL49 CH49 CY49 DP49 EG49 M49 AD49 FC10 FT10 GK10 HB10 GK49 FC49 FT49 HB49">
    <cfRule type="cellIs" dxfId="37" priority="396" stopIfTrue="1" operator="equal">
      <formula>0</formula>
    </cfRule>
  </conditionalFormatting>
  <conditionalFormatting sqref="P11:P19 P23:P31 AK11:AK19 AK23:AK31 BF11:BF19 BF23:BF31">
    <cfRule type="cellIs" dxfId="36" priority="395" stopIfTrue="1" operator="greaterThan">
      <formula>#REF!</formula>
    </cfRule>
  </conditionalFormatting>
  <conditionalFormatting sqref="AK35 BF35 FF35 FW35 GN35 P35 AG35 AX35 BO35 CK35 DB35 DS35 EJ35 AX74 BO74 CK74 DB74 DS74 EJ74 P74 AG74 CA35 HE35:HJ35 ER35:EV35 GN74 FF74 FW74 HE74:HJ74">
    <cfRule type="cellIs" dxfId="35" priority="393" stopIfTrue="1" operator="greaterThanOrEqual">
      <formula>#REF!</formula>
    </cfRule>
    <cfRule type="cellIs" dxfId="34" priority="394" stopIfTrue="1" operator="lessThan">
      <formula>#REF!</formula>
    </cfRule>
  </conditionalFormatting>
  <conditionalFormatting sqref="AG35 BB35 FB35 FS35 GJ35 HA35 L35 AC35 AT35 BK35 CG35 CX35 DO35 EF35 AT74 BK74 CG74 CX74 DO74 EF74 L74 AC74 GJ74 FB74 FS74 HA74">
    <cfRule type="cellIs" dxfId="33" priority="391" stopIfTrue="1" operator="lessThanOrEqual">
      <formula>#REF!</formula>
    </cfRule>
    <cfRule type="cellIs" dxfId="32" priority="392" stopIfTrue="1" operator="greaterThan">
      <formula>#REF!</formula>
    </cfRule>
  </conditionalFormatting>
  <conditionalFormatting sqref="AG37 BB37 FB37 FS37 GJ37 HA37 L37 AC37 AT37 BK37 CG37 CX37 DO37 EF37 AT76 BK76 CG76 CX76 DO76 EF76 L76 AC76 GJ76 FB76 FS76 HA76">
    <cfRule type="cellIs" dxfId="31" priority="389" stopIfTrue="1" operator="lessThanOrEqual">
      <formula>#REF!</formula>
    </cfRule>
    <cfRule type="cellIs" dxfId="30" priority="390" stopIfTrue="1" operator="greaterThan">
      <formula>#REF!</formula>
    </cfRule>
  </conditionalFormatting>
  <conditionalFormatting sqref="P11:P19 P23:P31 AG11:AG19 AG23:AG31 AX11:AX19 AX23:AX31 BO11:BO19 BO23:BO31 AX50:AX58 AX62:AX70 BO50:BO58 BO62:BO70 CK50:CK58 CK62:CK70 DB50:DB58 DB62:DB70 DS50:DS58 DS62:DS70 EJ50:EJ58 EJ62:EJ70 P50:P58 P62:P70 AG50:AG58 AG62:AG70 GN50:GN58 GN62:GN70 FF50:FF58 FF62:FF70 HE50:HJ58 HE62:HJ70 FW50:FW58 FW62:FW70 ER50:EV58 ER62:EV70 CK11:CK19 CK23:CK31 DB11:DB19 DB23:DB31 DS11:DS19 DS23:DS31 EJ11:EJ19 EJ23:EJ31 FF11:FF19 FF23:FF31 FW11:FW19 FW23:FW31 GN11:GN19 GN23:GN31 HE11:HJ19 HE23:HJ31">
    <cfRule type="cellIs" dxfId="29" priority="387" stopIfTrue="1" operator="greaterThan">
      <formula>#REF!</formula>
    </cfRule>
  </conditionalFormatting>
  <conditionalFormatting sqref="GN50:GN58 GN62:GN70 FF50:FF58 FF62:FF70 HE50:HJ58 HE62:HJ70 FW50:FW58 FW62:FW70 ER11:EV19 ER23:EV31 ER50:EV58 ER62:EV70">
    <cfRule type="cellIs" dxfId="28" priority="81" stopIfTrue="1" operator="greaterThan">
      <formula>#REF!</formula>
    </cfRule>
  </conditionalFormatting>
  <conditionalFormatting sqref="ER74:EV74">
    <cfRule type="cellIs" dxfId="27" priority="47" stopIfTrue="1" operator="greaterThanOrEqual">
      <formula>#REF!</formula>
    </cfRule>
    <cfRule type="cellIs" dxfId="26" priority="48" stopIfTrue="1" operator="lessThan">
      <formula>#REF!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HT56"/>
  <sheetViews>
    <sheetView zoomScale="65" zoomScaleNormal="65" workbookViewId="0">
      <selection activeCell="B3" sqref="B3"/>
    </sheetView>
  </sheetViews>
  <sheetFormatPr defaultRowHeight="14.3"/>
  <cols>
    <col min="1" max="1" width="1.5" customWidth="1"/>
    <col min="2" max="3" width="8.5" customWidth="1"/>
    <col min="4" max="4" width="7.5" hidden="1" customWidth="1"/>
    <col min="5" max="6" width="8.5" customWidth="1"/>
    <col min="7" max="7" width="1.5" customWidth="1"/>
    <col min="8" max="11" width="7.625" hidden="1" customWidth="1"/>
    <col min="12" max="12" width="7.5" customWidth="1"/>
    <col min="13" max="15" width="0" hidden="1" customWidth="1"/>
    <col min="16" max="16" width="7.5" customWidth="1"/>
    <col min="17" max="17" width="2.375" hidden="1" customWidth="1"/>
    <col min="18" max="18" width="12" hidden="1" customWidth="1"/>
    <col min="19" max="20" width="6.625" hidden="1" customWidth="1"/>
    <col min="21" max="21" width="7.5" hidden="1" customWidth="1"/>
    <col min="22" max="23" width="6.625" hidden="1" customWidth="1"/>
    <col min="24" max="27" width="7.625" hidden="1" customWidth="1"/>
    <col min="28" max="28" width="7.5" customWidth="1"/>
    <col min="29" max="31" width="0" hidden="1" customWidth="1"/>
    <col min="32" max="32" width="7.5" customWidth="1"/>
    <col min="33" max="33" width="2.375" hidden="1" customWidth="1"/>
    <col min="34" max="34" width="12" hidden="1" customWidth="1"/>
    <col min="35" max="36" width="6.625" hidden="1" customWidth="1"/>
    <col min="37" max="37" width="7.5" hidden="1" customWidth="1"/>
    <col min="38" max="39" width="6.625" hidden="1" customWidth="1"/>
    <col min="40" max="42" width="8.5" hidden="1" customWidth="1"/>
    <col min="43" max="43" width="7.125" style="316" customWidth="1"/>
    <col min="44" max="44" width="1.5" customWidth="1"/>
    <col min="45" max="48" width="7.625" hidden="1" customWidth="1"/>
    <col min="49" max="49" width="7.5" customWidth="1"/>
    <col min="50" max="52" width="0" hidden="1" customWidth="1"/>
    <col min="53" max="53" width="7.5" customWidth="1"/>
    <col min="54" max="54" width="2.375" hidden="1" customWidth="1"/>
    <col min="55" max="55" width="12" hidden="1" customWidth="1"/>
    <col min="56" max="57" width="6.625" hidden="1" customWidth="1"/>
    <col min="58" max="58" width="7.5" hidden="1" customWidth="1"/>
    <col min="59" max="60" width="6.625" hidden="1" customWidth="1"/>
    <col min="61" max="64" width="7.625" hidden="1" customWidth="1"/>
    <col min="65" max="65" width="7.5" customWidth="1"/>
    <col min="66" max="68" width="0" hidden="1" customWidth="1"/>
    <col min="69" max="69" width="7.5" customWidth="1"/>
    <col min="70" max="70" width="2.375" hidden="1" customWidth="1"/>
    <col min="71" max="71" width="12" hidden="1" customWidth="1"/>
    <col min="72" max="73" width="6.625" hidden="1" customWidth="1"/>
    <col min="74" max="74" width="7.5" hidden="1" customWidth="1"/>
    <col min="75" max="76" width="6.625" hidden="1" customWidth="1"/>
    <col min="77" max="79" width="8.5" hidden="1" customWidth="1"/>
    <col min="80" max="80" width="7.125" style="341" customWidth="1"/>
    <col min="81" max="81" width="1.5" customWidth="1"/>
    <col min="82" max="85" width="7.625" hidden="1" customWidth="1"/>
    <col min="86" max="86" width="7.5" customWidth="1"/>
    <col min="87" max="89" width="0" hidden="1" customWidth="1"/>
    <col min="90" max="90" width="7.5" customWidth="1"/>
    <col min="91" max="91" width="2.375" hidden="1" customWidth="1"/>
    <col min="92" max="92" width="12" hidden="1" customWidth="1"/>
    <col min="93" max="94" width="6.625" hidden="1" customWidth="1"/>
    <col min="95" max="95" width="7.5" hidden="1" customWidth="1"/>
    <col min="96" max="97" width="6.625" hidden="1" customWidth="1"/>
    <col min="98" max="101" width="7.625" hidden="1" customWidth="1"/>
    <col min="102" max="102" width="7.5" customWidth="1"/>
    <col min="103" max="105" width="0" hidden="1" customWidth="1"/>
    <col min="106" max="106" width="7.5" customWidth="1"/>
    <col min="107" max="107" width="2.375" hidden="1" customWidth="1"/>
    <col min="108" max="108" width="12" hidden="1" customWidth="1"/>
    <col min="109" max="110" width="6.625" hidden="1" customWidth="1"/>
    <col min="111" max="111" width="7.5" hidden="1" customWidth="1"/>
    <col min="112" max="113" width="6.625" hidden="1" customWidth="1"/>
    <col min="114" max="116" width="8.5" hidden="1" customWidth="1"/>
    <col min="117" max="117" width="7.125" style="311" customWidth="1"/>
    <col min="118" max="118" width="1.5" customWidth="1"/>
    <col min="119" max="122" width="7.625" hidden="1" customWidth="1"/>
    <col min="123" max="123" width="7.5" customWidth="1"/>
    <col min="124" max="126" width="0" hidden="1" customWidth="1"/>
    <col min="127" max="127" width="7.5" customWidth="1"/>
    <col min="128" max="128" width="2.375" hidden="1" customWidth="1"/>
    <col min="129" max="129" width="12" hidden="1" customWidth="1"/>
    <col min="130" max="131" width="6.625" hidden="1" customWidth="1"/>
    <col min="132" max="132" width="7.5" hidden="1" customWidth="1"/>
    <col min="133" max="134" width="6.625" hidden="1" customWidth="1"/>
    <col min="135" max="138" width="7.625" hidden="1" customWidth="1"/>
    <col min="139" max="139" width="7.5" customWidth="1"/>
    <col min="140" max="142" width="0" hidden="1" customWidth="1"/>
    <col min="143" max="143" width="7.5" customWidth="1"/>
    <col min="144" max="144" width="2.375" hidden="1" customWidth="1"/>
    <col min="145" max="145" width="12" hidden="1" customWidth="1"/>
    <col min="146" max="147" width="6.625" hidden="1" customWidth="1"/>
    <col min="148" max="148" width="7.5" hidden="1" customWidth="1"/>
    <col min="149" max="150" width="6.625" hidden="1" customWidth="1"/>
    <col min="151" max="153" width="8.5" hidden="1" customWidth="1"/>
    <col min="154" max="154" width="7.125" customWidth="1"/>
    <col min="155" max="155" width="1.5" customWidth="1"/>
    <col min="156" max="159" width="7.625" hidden="1" customWidth="1"/>
    <col min="160" max="160" width="7.5" customWidth="1"/>
    <col min="161" max="163" width="0" hidden="1" customWidth="1"/>
    <col min="164" max="164" width="7.5" customWidth="1"/>
    <col min="165" max="165" width="2.375" hidden="1" customWidth="1"/>
    <col min="166" max="166" width="12" hidden="1" customWidth="1"/>
    <col min="167" max="168" width="6.625" hidden="1" customWidth="1"/>
    <col min="169" max="169" width="7.5" hidden="1" customWidth="1"/>
    <col min="170" max="171" width="6.625" hidden="1" customWidth="1"/>
    <col min="172" max="175" width="7.625" hidden="1" customWidth="1"/>
    <col min="176" max="176" width="7.5" customWidth="1"/>
    <col min="177" max="179" width="0" hidden="1" customWidth="1"/>
    <col min="180" max="180" width="7.5" customWidth="1"/>
    <col min="181" max="181" width="2.375" hidden="1" customWidth="1"/>
    <col min="182" max="182" width="12" hidden="1" customWidth="1"/>
    <col min="183" max="184" width="6.625" hidden="1" customWidth="1"/>
    <col min="185" max="185" width="7.5" hidden="1" customWidth="1"/>
    <col min="186" max="187" width="6.625" hidden="1" customWidth="1"/>
    <col min="188" max="190" width="8.5" hidden="1" customWidth="1"/>
    <col min="191" max="191" width="7.125" customWidth="1"/>
    <col min="192" max="192" width="1.5" customWidth="1"/>
    <col min="193" max="196" width="7.625" hidden="1" customWidth="1"/>
    <col min="197" max="197" width="7.5" customWidth="1"/>
    <col min="198" max="200" width="0" hidden="1" customWidth="1"/>
    <col min="201" max="201" width="7.5" customWidth="1"/>
    <col min="202" max="202" width="2.375" hidden="1" customWidth="1"/>
    <col min="203" max="203" width="12" hidden="1" customWidth="1"/>
    <col min="204" max="205" width="6.625" hidden="1" customWidth="1"/>
    <col min="206" max="206" width="7.5" hidden="1" customWidth="1"/>
    <col min="207" max="208" width="6.625" hidden="1" customWidth="1"/>
    <col min="209" max="212" width="7.625" hidden="1" customWidth="1"/>
    <col min="213" max="213" width="7.5" customWidth="1"/>
    <col min="214" max="216" width="0" hidden="1" customWidth="1"/>
    <col min="217" max="217" width="7.5" customWidth="1"/>
    <col min="218" max="220" width="8.5" hidden="1" customWidth="1"/>
    <col min="221" max="221" width="7.125" customWidth="1"/>
    <col min="222" max="222" width="1.5" customWidth="1"/>
  </cols>
  <sheetData>
    <row r="1" spans="1:222" s="625" customFormat="1" ht="4.95" customHeight="1" thickBot="1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  <c r="AH1" s="621"/>
      <c r="AI1" s="621"/>
      <c r="AJ1" s="621"/>
      <c r="AK1" s="621"/>
      <c r="AL1" s="621"/>
      <c r="AM1" s="621"/>
      <c r="AN1" s="621"/>
      <c r="AO1" s="621"/>
      <c r="AP1" s="621"/>
      <c r="AQ1" s="622"/>
      <c r="AR1" s="621"/>
      <c r="AS1" s="621"/>
      <c r="AT1" s="621"/>
      <c r="AU1" s="621"/>
      <c r="AV1" s="621"/>
      <c r="AW1" s="621"/>
      <c r="AX1" s="621"/>
      <c r="AY1" s="621"/>
      <c r="AZ1" s="621"/>
      <c r="BA1" s="621"/>
      <c r="BB1" s="621"/>
      <c r="BC1" s="621"/>
      <c r="BD1" s="621"/>
      <c r="BE1" s="621"/>
      <c r="BF1" s="621"/>
      <c r="BG1" s="621"/>
      <c r="BH1" s="621"/>
      <c r="BI1" s="621"/>
      <c r="BJ1" s="621"/>
      <c r="BK1" s="621"/>
      <c r="BL1" s="621"/>
      <c r="BM1" s="621"/>
      <c r="BN1" s="621"/>
      <c r="BO1" s="621"/>
      <c r="BP1" s="621"/>
      <c r="BQ1" s="621"/>
      <c r="BR1" s="621"/>
      <c r="BS1" s="621"/>
      <c r="BT1" s="621"/>
      <c r="BU1" s="621"/>
      <c r="BV1" s="621"/>
      <c r="BW1" s="621"/>
      <c r="BX1" s="621"/>
      <c r="BY1" s="621"/>
      <c r="BZ1" s="621"/>
      <c r="CA1" s="621"/>
      <c r="CB1" s="623"/>
      <c r="CC1" s="621"/>
      <c r="CD1" s="621"/>
      <c r="CE1" s="621"/>
      <c r="CF1" s="621"/>
      <c r="CG1" s="621"/>
      <c r="CH1" s="621"/>
      <c r="CI1" s="621"/>
      <c r="CJ1" s="621"/>
      <c r="CK1" s="621"/>
      <c r="CL1" s="621"/>
      <c r="CM1" s="621"/>
      <c r="CN1" s="621"/>
      <c r="CO1" s="621"/>
      <c r="CP1" s="621"/>
      <c r="CQ1" s="621"/>
      <c r="CR1" s="621"/>
      <c r="CS1" s="621"/>
      <c r="CT1" s="621"/>
      <c r="CU1" s="621"/>
      <c r="CV1" s="621"/>
      <c r="CW1" s="621"/>
      <c r="CX1" s="621"/>
      <c r="CY1" s="621"/>
      <c r="CZ1" s="621"/>
      <c r="DA1" s="621"/>
      <c r="DB1" s="621"/>
      <c r="DC1" s="621"/>
      <c r="DD1" s="621"/>
      <c r="DE1" s="621"/>
      <c r="DF1" s="621"/>
      <c r="DG1" s="621"/>
      <c r="DH1" s="621"/>
      <c r="DI1" s="621"/>
      <c r="DJ1" s="621"/>
      <c r="DK1" s="621"/>
      <c r="DL1" s="621"/>
      <c r="DM1" s="624"/>
      <c r="DN1" s="621"/>
      <c r="DO1" s="621"/>
      <c r="DP1" s="621"/>
      <c r="DQ1" s="621"/>
      <c r="DR1" s="621"/>
      <c r="DS1" s="621"/>
      <c r="DT1" s="621"/>
      <c r="DU1" s="621"/>
      <c r="DV1" s="621"/>
      <c r="DW1" s="621"/>
      <c r="DX1" s="621"/>
      <c r="DY1" s="621"/>
      <c r="DZ1" s="621"/>
      <c r="EA1" s="621"/>
      <c r="EB1" s="621"/>
      <c r="EC1" s="621"/>
      <c r="ED1" s="621"/>
      <c r="EE1" s="621"/>
      <c r="EF1" s="621"/>
      <c r="EG1" s="621"/>
      <c r="EH1" s="621"/>
      <c r="EI1" s="621"/>
      <c r="EJ1" s="621"/>
      <c r="EK1" s="621"/>
      <c r="EL1" s="621"/>
      <c r="EM1" s="621"/>
      <c r="EN1" s="621"/>
      <c r="EO1" s="621"/>
      <c r="EP1" s="621"/>
      <c r="EQ1" s="621"/>
      <c r="ER1" s="621"/>
      <c r="ES1" s="621"/>
      <c r="ET1" s="621"/>
      <c r="EU1" s="621"/>
      <c r="EV1" s="621"/>
      <c r="EW1" s="621"/>
      <c r="EX1" s="621"/>
      <c r="EY1" s="621"/>
      <c r="EZ1" s="621"/>
      <c r="FA1" s="621"/>
      <c r="FB1" s="621"/>
      <c r="FC1" s="621"/>
      <c r="FD1" s="621"/>
      <c r="FE1" s="621"/>
      <c r="FF1" s="621"/>
      <c r="FG1" s="621"/>
      <c r="FH1" s="621"/>
      <c r="FI1" s="621"/>
      <c r="FJ1" s="621"/>
      <c r="FK1" s="621"/>
      <c r="FL1" s="621"/>
      <c r="FM1" s="621"/>
      <c r="FN1" s="621"/>
      <c r="FO1" s="621"/>
      <c r="FP1" s="621"/>
      <c r="FQ1" s="621"/>
      <c r="FR1" s="621"/>
      <c r="FS1" s="621"/>
      <c r="FT1" s="621"/>
      <c r="FU1" s="621"/>
      <c r="FV1" s="621"/>
      <c r="FW1" s="621"/>
      <c r="FX1" s="621"/>
      <c r="FY1" s="621"/>
      <c r="FZ1" s="621"/>
      <c r="GA1" s="621"/>
      <c r="GB1" s="621"/>
      <c r="GC1" s="621"/>
      <c r="GD1" s="621"/>
      <c r="GE1" s="621"/>
      <c r="GF1" s="621"/>
      <c r="GG1" s="621"/>
      <c r="GH1" s="621"/>
      <c r="GI1" s="621"/>
      <c r="GJ1" s="621"/>
      <c r="GK1" s="621"/>
      <c r="GL1" s="621"/>
      <c r="GM1" s="621"/>
      <c r="GN1" s="621"/>
      <c r="GO1" s="621"/>
      <c r="GP1" s="621"/>
      <c r="GQ1" s="621"/>
      <c r="GR1" s="621"/>
      <c r="GS1" s="621"/>
      <c r="GT1" s="621"/>
      <c r="GU1" s="621"/>
      <c r="GV1" s="621"/>
      <c r="GW1" s="621"/>
      <c r="GX1" s="621"/>
      <c r="GY1" s="621"/>
      <c r="GZ1" s="621"/>
      <c r="HA1" s="621"/>
      <c r="HB1" s="621"/>
      <c r="HC1" s="621"/>
      <c r="HD1" s="621"/>
      <c r="HE1" s="621"/>
      <c r="HF1" s="621"/>
      <c r="HG1" s="621"/>
      <c r="HH1" s="621"/>
      <c r="HI1" s="621"/>
      <c r="HJ1" s="621"/>
      <c r="HK1" s="621"/>
      <c r="HL1" s="621"/>
      <c r="HM1" s="621"/>
      <c r="HN1" s="621"/>
    </row>
    <row r="2" spans="1:222" s="625" customFormat="1" ht="4.95" customHeight="1" thickBot="1">
      <c r="A2" s="621"/>
      <c r="B2" s="457"/>
      <c r="C2" s="626"/>
      <c r="D2" s="627"/>
      <c r="E2" s="628"/>
      <c r="F2" s="629"/>
      <c r="G2" s="630"/>
      <c r="H2" s="631"/>
      <c r="I2" s="631"/>
      <c r="J2" s="464"/>
      <c r="K2" s="464"/>
      <c r="L2" s="631"/>
      <c r="M2" s="631"/>
      <c r="N2" s="465"/>
      <c r="O2" s="465"/>
      <c r="P2" s="631"/>
      <c r="Q2" s="465"/>
      <c r="R2" s="632"/>
      <c r="S2" s="457" t="s">
        <v>9</v>
      </c>
      <c r="T2" s="626"/>
      <c r="U2" s="627"/>
      <c r="V2" s="628"/>
      <c r="W2" s="631"/>
      <c r="X2" s="631"/>
      <c r="Y2" s="631"/>
      <c r="Z2" s="464"/>
      <c r="AA2" s="464"/>
      <c r="AB2" s="631"/>
      <c r="AC2" s="631"/>
      <c r="AD2" s="465"/>
      <c r="AE2" s="465"/>
      <c r="AF2" s="631"/>
      <c r="AG2" s="465"/>
      <c r="AH2" s="632"/>
      <c r="AI2" s="457" t="s">
        <v>9</v>
      </c>
      <c r="AJ2" s="626"/>
      <c r="AK2" s="627"/>
      <c r="AL2" s="628"/>
      <c r="AM2" s="631"/>
      <c r="AN2" s="633"/>
      <c r="AO2" s="633"/>
      <c r="AP2" s="633"/>
      <c r="AQ2" s="634"/>
      <c r="AR2" s="630"/>
      <c r="AS2" s="631"/>
      <c r="AT2" s="631"/>
      <c r="AU2" s="464"/>
      <c r="AV2" s="464"/>
      <c r="AW2" s="635"/>
      <c r="AX2" s="631"/>
      <c r="AY2" s="465"/>
      <c r="AZ2" s="465"/>
      <c r="BA2" s="631"/>
      <c r="BB2" s="465"/>
      <c r="BC2" s="632"/>
      <c r="BD2" s="457" t="s">
        <v>9</v>
      </c>
      <c r="BE2" s="626"/>
      <c r="BF2" s="627"/>
      <c r="BG2" s="628"/>
      <c r="BH2" s="631"/>
      <c r="BI2" s="631"/>
      <c r="BJ2" s="631"/>
      <c r="BK2" s="464"/>
      <c r="BL2" s="464"/>
      <c r="BM2" s="631"/>
      <c r="BN2" s="631"/>
      <c r="BO2" s="465"/>
      <c r="BP2" s="465"/>
      <c r="BQ2" s="631"/>
      <c r="BR2" s="465"/>
      <c r="BS2" s="632"/>
      <c r="BT2" s="457" t="s">
        <v>9</v>
      </c>
      <c r="BU2" s="626"/>
      <c r="BV2" s="627"/>
      <c r="BW2" s="628"/>
      <c r="BX2" s="631"/>
      <c r="BY2" s="633"/>
      <c r="BZ2" s="633"/>
      <c r="CA2" s="633"/>
      <c r="CB2" s="636"/>
      <c r="CC2" s="630"/>
      <c r="CD2" s="631"/>
      <c r="CE2" s="631"/>
      <c r="CF2" s="464"/>
      <c r="CG2" s="464"/>
      <c r="CH2" s="631"/>
      <c r="CI2" s="631"/>
      <c r="CJ2" s="465"/>
      <c r="CK2" s="465"/>
      <c r="CL2" s="631"/>
      <c r="CM2" s="465"/>
      <c r="CN2" s="632"/>
      <c r="CO2" s="457" t="s">
        <v>9</v>
      </c>
      <c r="CP2" s="626"/>
      <c r="CQ2" s="627"/>
      <c r="CR2" s="628"/>
      <c r="CS2" s="631"/>
      <c r="CT2" s="631"/>
      <c r="CU2" s="631"/>
      <c r="CV2" s="464"/>
      <c r="CW2" s="464"/>
      <c r="CX2" s="631"/>
      <c r="CY2" s="631"/>
      <c r="CZ2" s="465"/>
      <c r="DA2" s="465"/>
      <c r="DB2" s="631"/>
      <c r="DC2" s="465"/>
      <c r="DD2" s="632"/>
      <c r="DE2" s="457" t="s">
        <v>9</v>
      </c>
      <c r="DF2" s="626"/>
      <c r="DG2" s="627"/>
      <c r="DH2" s="628"/>
      <c r="DI2" s="631"/>
      <c r="DJ2" s="633"/>
      <c r="DK2" s="633"/>
      <c r="DL2" s="633"/>
      <c r="DM2" s="637"/>
      <c r="DN2" s="630"/>
      <c r="DO2" s="631"/>
      <c r="DP2" s="631"/>
      <c r="DQ2" s="464"/>
      <c r="DR2" s="464"/>
      <c r="DS2" s="631"/>
      <c r="DT2" s="631"/>
      <c r="DU2" s="465"/>
      <c r="DV2" s="465"/>
      <c r="DW2" s="631"/>
      <c r="DX2" s="465"/>
      <c r="DY2" s="632"/>
      <c r="DZ2" s="457" t="s">
        <v>9</v>
      </c>
      <c r="EA2" s="626"/>
      <c r="EB2" s="627"/>
      <c r="EC2" s="628"/>
      <c r="ED2" s="631"/>
      <c r="EE2" s="631"/>
      <c r="EF2" s="631"/>
      <c r="EG2" s="464"/>
      <c r="EH2" s="464"/>
      <c r="EI2" s="631"/>
      <c r="EJ2" s="631"/>
      <c r="EK2" s="465"/>
      <c r="EL2" s="465"/>
      <c r="EM2" s="631"/>
      <c r="EN2" s="465"/>
      <c r="EO2" s="632"/>
      <c r="EP2" s="457" t="s">
        <v>9</v>
      </c>
      <c r="EQ2" s="626"/>
      <c r="ER2" s="627"/>
      <c r="ES2" s="628"/>
      <c r="ET2" s="631"/>
      <c r="EU2" s="633"/>
      <c r="EV2" s="633"/>
      <c r="EW2" s="633"/>
      <c r="EX2" s="638"/>
      <c r="EY2" s="630"/>
      <c r="EZ2" s="631"/>
      <c r="FA2" s="631"/>
      <c r="FB2" s="464"/>
      <c r="FC2" s="464"/>
      <c r="FD2" s="631"/>
      <c r="FE2" s="631"/>
      <c r="FF2" s="465"/>
      <c r="FG2" s="465"/>
      <c r="FH2" s="631"/>
      <c r="FI2" s="465"/>
      <c r="FJ2" s="632"/>
      <c r="FK2" s="457" t="s">
        <v>9</v>
      </c>
      <c r="FL2" s="626"/>
      <c r="FM2" s="627"/>
      <c r="FN2" s="628"/>
      <c r="FO2" s="631"/>
      <c r="FP2" s="631"/>
      <c r="FQ2" s="631"/>
      <c r="FR2" s="464"/>
      <c r="FS2" s="464"/>
      <c r="FT2" s="631"/>
      <c r="FU2" s="631"/>
      <c r="FV2" s="465"/>
      <c r="FW2" s="465"/>
      <c r="FX2" s="631"/>
      <c r="FY2" s="465"/>
      <c r="FZ2" s="632"/>
      <c r="GA2" s="457" t="s">
        <v>9</v>
      </c>
      <c r="GB2" s="626"/>
      <c r="GC2" s="627"/>
      <c r="GD2" s="628"/>
      <c r="GE2" s="631"/>
      <c r="GF2" s="633"/>
      <c r="GG2" s="633"/>
      <c r="GH2" s="633"/>
      <c r="GI2" s="638"/>
      <c r="GJ2" s="630"/>
      <c r="GK2" s="631"/>
      <c r="GL2" s="631"/>
      <c r="GM2" s="464"/>
      <c r="GN2" s="464"/>
      <c r="GO2" s="631"/>
      <c r="GP2" s="631"/>
      <c r="GQ2" s="465"/>
      <c r="GR2" s="465"/>
      <c r="GS2" s="631"/>
      <c r="GT2" s="465"/>
      <c r="GU2" s="632"/>
      <c r="GV2" s="457" t="s">
        <v>9</v>
      </c>
      <c r="GW2" s="626"/>
      <c r="GX2" s="627"/>
      <c r="GY2" s="628"/>
      <c r="GZ2" s="631"/>
      <c r="HA2" s="631"/>
      <c r="HB2" s="631"/>
      <c r="HC2" s="464"/>
      <c r="HD2" s="464"/>
      <c r="HE2" s="631"/>
      <c r="HF2" s="631"/>
      <c r="HG2" s="465"/>
      <c r="HH2" s="465"/>
      <c r="HI2" s="631"/>
      <c r="HJ2" s="633"/>
      <c r="HK2" s="633"/>
      <c r="HL2" s="633"/>
      <c r="HM2" s="638"/>
      <c r="HN2" s="639"/>
    </row>
    <row r="3" spans="1:222" s="625" customFormat="1" ht="16.3" thickBot="1">
      <c r="A3" s="621"/>
      <c r="B3" s="815" t="s">
        <v>10</v>
      </c>
      <c r="C3" s="469"/>
      <c r="D3" s="469"/>
      <c r="E3" s="469" t="s">
        <v>11</v>
      </c>
      <c r="F3" s="640"/>
      <c r="G3" s="641"/>
      <c r="H3" s="642"/>
      <c r="I3" s="642"/>
      <c r="J3" s="642"/>
      <c r="K3" s="642"/>
      <c r="L3" s="866" t="str">
        <f>Details!G1</f>
        <v>Pair 1</v>
      </c>
      <c r="M3" s="867"/>
      <c r="N3" s="867"/>
      <c r="O3" s="867"/>
      <c r="P3" s="867"/>
      <c r="Q3" s="867"/>
      <c r="R3" s="867"/>
      <c r="S3" s="867"/>
      <c r="T3" s="867"/>
      <c r="U3" s="867"/>
      <c r="V3" s="867"/>
      <c r="W3" s="867"/>
      <c r="X3" s="867"/>
      <c r="Y3" s="867"/>
      <c r="Z3" s="867"/>
      <c r="AA3" s="867"/>
      <c r="AB3" s="867"/>
      <c r="AC3" s="867"/>
      <c r="AD3" s="867"/>
      <c r="AE3" s="867"/>
      <c r="AF3" s="868"/>
      <c r="AG3" s="472"/>
      <c r="AH3" s="643"/>
      <c r="AI3" s="468" t="s">
        <v>10</v>
      </c>
      <c r="AJ3" s="469"/>
      <c r="AK3" s="469"/>
      <c r="AL3" s="469" t="s">
        <v>11</v>
      </c>
      <c r="AM3" s="642"/>
      <c r="AN3" s="644"/>
      <c r="AO3" s="644"/>
      <c r="AP3" s="644"/>
      <c r="AQ3" s="645"/>
      <c r="AR3" s="641"/>
      <c r="AS3" s="642"/>
      <c r="AT3" s="642"/>
      <c r="AU3" s="642"/>
      <c r="AV3" s="642"/>
      <c r="AW3" s="904" t="str">
        <f>Details!G2</f>
        <v>Pair 2</v>
      </c>
      <c r="AX3" s="905"/>
      <c r="AY3" s="905"/>
      <c r="AZ3" s="905"/>
      <c r="BA3" s="905"/>
      <c r="BB3" s="905"/>
      <c r="BC3" s="905"/>
      <c r="BD3" s="905"/>
      <c r="BE3" s="905"/>
      <c r="BF3" s="905"/>
      <c r="BG3" s="905"/>
      <c r="BH3" s="905"/>
      <c r="BI3" s="905"/>
      <c r="BJ3" s="905"/>
      <c r="BK3" s="905"/>
      <c r="BL3" s="905"/>
      <c r="BM3" s="905"/>
      <c r="BN3" s="905"/>
      <c r="BO3" s="905"/>
      <c r="BP3" s="905"/>
      <c r="BQ3" s="906"/>
      <c r="BR3" s="472"/>
      <c r="BS3" s="643"/>
      <c r="BT3" s="468" t="s">
        <v>10</v>
      </c>
      <c r="BU3" s="469"/>
      <c r="BV3" s="469"/>
      <c r="BW3" s="469" t="s">
        <v>11</v>
      </c>
      <c r="BX3" s="642"/>
      <c r="BY3" s="644"/>
      <c r="BZ3" s="644"/>
      <c r="CA3" s="644"/>
      <c r="CB3" s="646"/>
      <c r="CC3" s="641"/>
      <c r="CD3" s="642"/>
      <c r="CE3" s="642"/>
      <c r="CF3" s="642"/>
      <c r="CG3" s="642"/>
      <c r="CH3" s="863" t="str">
        <f>Details!G3</f>
        <v>Pair 3</v>
      </c>
      <c r="CI3" s="864"/>
      <c r="CJ3" s="864"/>
      <c r="CK3" s="864"/>
      <c r="CL3" s="864"/>
      <c r="CM3" s="864"/>
      <c r="CN3" s="864"/>
      <c r="CO3" s="864"/>
      <c r="CP3" s="864"/>
      <c r="CQ3" s="864"/>
      <c r="CR3" s="864"/>
      <c r="CS3" s="864"/>
      <c r="CT3" s="864"/>
      <c r="CU3" s="864"/>
      <c r="CV3" s="864"/>
      <c r="CW3" s="864"/>
      <c r="CX3" s="864"/>
      <c r="CY3" s="864"/>
      <c r="CZ3" s="864"/>
      <c r="DA3" s="864"/>
      <c r="DB3" s="865"/>
      <c r="DC3" s="472"/>
      <c r="DD3" s="643"/>
      <c r="DE3" s="468" t="s">
        <v>10</v>
      </c>
      <c r="DF3" s="469"/>
      <c r="DG3" s="469"/>
      <c r="DH3" s="469" t="s">
        <v>11</v>
      </c>
      <c r="DI3" s="642"/>
      <c r="DJ3" s="644"/>
      <c r="DK3" s="644"/>
      <c r="DL3" s="644"/>
      <c r="DM3" s="647"/>
      <c r="DN3" s="641"/>
      <c r="DO3" s="642"/>
      <c r="DP3" s="642"/>
      <c r="DQ3" s="642"/>
      <c r="DR3" s="642"/>
      <c r="DS3" s="907" t="str">
        <f>Details!G4</f>
        <v>Pair 4</v>
      </c>
      <c r="DT3" s="908"/>
      <c r="DU3" s="908"/>
      <c r="DV3" s="908"/>
      <c r="DW3" s="908"/>
      <c r="DX3" s="908"/>
      <c r="DY3" s="908"/>
      <c r="DZ3" s="908"/>
      <c r="EA3" s="908"/>
      <c r="EB3" s="908"/>
      <c r="EC3" s="908"/>
      <c r="ED3" s="908"/>
      <c r="EE3" s="908"/>
      <c r="EF3" s="908"/>
      <c r="EG3" s="908"/>
      <c r="EH3" s="908"/>
      <c r="EI3" s="908"/>
      <c r="EJ3" s="908"/>
      <c r="EK3" s="908"/>
      <c r="EL3" s="908"/>
      <c r="EM3" s="909"/>
      <c r="EN3" s="472"/>
      <c r="EO3" s="643"/>
      <c r="EP3" s="468" t="s">
        <v>10</v>
      </c>
      <c r="EQ3" s="469"/>
      <c r="ER3" s="469"/>
      <c r="ES3" s="469" t="s">
        <v>11</v>
      </c>
      <c r="ET3" s="642"/>
      <c r="EU3" s="644"/>
      <c r="EV3" s="644"/>
      <c r="EW3" s="644"/>
      <c r="EX3" s="648"/>
      <c r="EY3" s="641"/>
      <c r="EZ3" s="642"/>
      <c r="FA3" s="642"/>
      <c r="FB3" s="642"/>
      <c r="FC3" s="642"/>
      <c r="FD3" s="913" t="str">
        <f>Details!G5</f>
        <v>Pair 5</v>
      </c>
      <c r="FE3" s="914"/>
      <c r="FF3" s="914"/>
      <c r="FG3" s="914"/>
      <c r="FH3" s="914"/>
      <c r="FI3" s="914"/>
      <c r="FJ3" s="914"/>
      <c r="FK3" s="914"/>
      <c r="FL3" s="914"/>
      <c r="FM3" s="914"/>
      <c r="FN3" s="914"/>
      <c r="FO3" s="914"/>
      <c r="FP3" s="914"/>
      <c r="FQ3" s="914"/>
      <c r="FR3" s="914"/>
      <c r="FS3" s="914"/>
      <c r="FT3" s="914"/>
      <c r="FU3" s="914"/>
      <c r="FV3" s="914"/>
      <c r="FW3" s="914"/>
      <c r="FX3" s="915"/>
      <c r="FY3" s="472"/>
      <c r="FZ3" s="643"/>
      <c r="GA3" s="468" t="s">
        <v>10</v>
      </c>
      <c r="GB3" s="469"/>
      <c r="GC3" s="469"/>
      <c r="GD3" s="469" t="s">
        <v>11</v>
      </c>
      <c r="GE3" s="642"/>
      <c r="GF3" s="644"/>
      <c r="GG3" s="644"/>
      <c r="GH3" s="644"/>
      <c r="GI3" s="648"/>
      <c r="GJ3" s="641"/>
      <c r="GK3" s="642"/>
      <c r="GL3" s="642"/>
      <c r="GM3" s="642"/>
      <c r="GN3" s="642"/>
      <c r="GO3" s="910" t="str">
        <f>Details!G6</f>
        <v>Pair 6</v>
      </c>
      <c r="GP3" s="911"/>
      <c r="GQ3" s="911"/>
      <c r="GR3" s="911"/>
      <c r="GS3" s="911"/>
      <c r="GT3" s="911"/>
      <c r="GU3" s="911"/>
      <c r="GV3" s="911"/>
      <c r="GW3" s="911"/>
      <c r="GX3" s="911"/>
      <c r="GY3" s="911"/>
      <c r="GZ3" s="911"/>
      <c r="HA3" s="911"/>
      <c r="HB3" s="911"/>
      <c r="HC3" s="911"/>
      <c r="HD3" s="911"/>
      <c r="HE3" s="911"/>
      <c r="HF3" s="911"/>
      <c r="HG3" s="911"/>
      <c r="HH3" s="911"/>
      <c r="HI3" s="912"/>
      <c r="HJ3" s="644"/>
      <c r="HK3" s="644"/>
      <c r="HL3" s="644"/>
      <c r="HM3" s="648"/>
      <c r="HN3" s="649"/>
    </row>
    <row r="4" spans="1:222" s="625" customFormat="1" ht="32.950000000000003" customHeight="1" thickBot="1">
      <c r="A4" s="621"/>
      <c r="B4" s="876" t="s">
        <v>53</v>
      </c>
      <c r="C4" s="877"/>
      <c r="D4" s="878"/>
      <c r="E4" s="879">
        <f>Details!E2</f>
        <v>43771</v>
      </c>
      <c r="F4" s="880"/>
      <c r="G4" s="650"/>
      <c r="H4" s="651"/>
      <c r="I4" s="651"/>
      <c r="J4" s="652"/>
      <c r="K4" s="652"/>
      <c r="L4" s="881" t="str">
        <f>Details!B12</f>
        <v>Gary West</v>
      </c>
      <c r="M4" s="882"/>
      <c r="N4" s="882"/>
      <c r="O4" s="882"/>
      <c r="P4" s="883"/>
      <c r="Q4" s="69"/>
      <c r="R4" s="378"/>
      <c r="S4" s="884" t="s">
        <v>25</v>
      </c>
      <c r="T4" s="885"/>
      <c r="U4" s="886"/>
      <c r="V4" s="379">
        <v>38739</v>
      </c>
      <c r="W4" s="380"/>
      <c r="X4" s="381"/>
      <c r="Y4" s="381"/>
      <c r="Z4" s="381"/>
      <c r="AA4" s="381"/>
      <c r="AB4" s="881" t="str">
        <f>Details!B11</f>
        <v>Dave Sanders</v>
      </c>
      <c r="AC4" s="882"/>
      <c r="AD4" s="882"/>
      <c r="AE4" s="882"/>
      <c r="AF4" s="883"/>
      <c r="AG4" s="69"/>
      <c r="AH4" s="378"/>
      <c r="AI4" s="887" t="s">
        <v>25</v>
      </c>
      <c r="AJ4" s="888"/>
      <c r="AK4" s="889"/>
      <c r="AL4" s="476">
        <v>38739</v>
      </c>
      <c r="AM4" s="477"/>
      <c r="AN4" s="329"/>
      <c r="AO4" s="329"/>
      <c r="AP4" s="329"/>
      <c r="AQ4" s="645"/>
      <c r="AR4" s="653"/>
      <c r="AS4" s="381"/>
      <c r="AT4" s="381"/>
      <c r="AU4" s="381"/>
      <c r="AV4" s="381"/>
      <c r="AW4" s="881" t="str">
        <f>Details!B10</f>
        <v>Ian Gunn</v>
      </c>
      <c r="AX4" s="882"/>
      <c r="AY4" s="882"/>
      <c r="AZ4" s="882"/>
      <c r="BA4" s="883"/>
      <c r="BB4" s="69"/>
      <c r="BC4" s="378"/>
      <c r="BD4" s="884" t="s">
        <v>25</v>
      </c>
      <c r="BE4" s="885"/>
      <c r="BF4" s="886"/>
      <c r="BG4" s="379">
        <v>38739</v>
      </c>
      <c r="BH4" s="380"/>
      <c r="BI4" s="381"/>
      <c r="BJ4" s="381"/>
      <c r="BK4" s="381"/>
      <c r="BL4" s="381"/>
      <c r="BM4" s="881" t="str">
        <f>Details!B9</f>
        <v>Steve O'Brien</v>
      </c>
      <c r="BN4" s="882"/>
      <c r="BO4" s="882"/>
      <c r="BP4" s="882"/>
      <c r="BQ4" s="883"/>
      <c r="BR4" s="69"/>
      <c r="BS4" s="378"/>
      <c r="BT4" s="887" t="s">
        <v>25</v>
      </c>
      <c r="BU4" s="888"/>
      <c r="BV4" s="889"/>
      <c r="BW4" s="476">
        <v>38739</v>
      </c>
      <c r="BX4" s="477"/>
      <c r="BY4" s="329"/>
      <c r="BZ4" s="329"/>
      <c r="CA4" s="329"/>
      <c r="CB4" s="646"/>
      <c r="CC4" s="653"/>
      <c r="CD4" s="381"/>
      <c r="CE4" s="381"/>
      <c r="CF4" s="381"/>
      <c r="CG4" s="381"/>
      <c r="CH4" s="881" t="str">
        <f>Details!B8</f>
        <v>Alan Welsh</v>
      </c>
      <c r="CI4" s="882"/>
      <c r="CJ4" s="882"/>
      <c r="CK4" s="882"/>
      <c r="CL4" s="883"/>
      <c r="CM4" s="69"/>
      <c r="CN4" s="378"/>
      <c r="CO4" s="884" t="s">
        <v>25</v>
      </c>
      <c r="CP4" s="885"/>
      <c r="CQ4" s="886"/>
      <c r="CR4" s="379">
        <v>38739</v>
      </c>
      <c r="CS4" s="380"/>
      <c r="CT4" s="381"/>
      <c r="CU4" s="381"/>
      <c r="CV4" s="381"/>
      <c r="CW4" s="381"/>
      <c r="CX4" s="881" t="str">
        <f>Details!B7</f>
        <v>Kevin Blenkinsop</v>
      </c>
      <c r="CY4" s="882"/>
      <c r="CZ4" s="882"/>
      <c r="DA4" s="882"/>
      <c r="DB4" s="883"/>
      <c r="DC4" s="69"/>
      <c r="DD4" s="378"/>
      <c r="DE4" s="887" t="s">
        <v>25</v>
      </c>
      <c r="DF4" s="888"/>
      <c r="DG4" s="889"/>
      <c r="DH4" s="476">
        <v>38739</v>
      </c>
      <c r="DI4" s="477"/>
      <c r="DJ4" s="329"/>
      <c r="DK4" s="329"/>
      <c r="DL4" s="329"/>
      <c r="DM4" s="647"/>
      <c r="DN4" s="653"/>
      <c r="DO4" s="381"/>
      <c r="DP4" s="381"/>
      <c r="DQ4" s="381"/>
      <c r="DR4" s="381"/>
      <c r="DS4" s="881" t="str">
        <f>Details!B6</f>
        <v>Gordon Grant</v>
      </c>
      <c r="DT4" s="882"/>
      <c r="DU4" s="882"/>
      <c r="DV4" s="882"/>
      <c r="DW4" s="883"/>
      <c r="DX4" s="69"/>
      <c r="DY4" s="378"/>
      <c r="DZ4" s="884" t="s">
        <v>25</v>
      </c>
      <c r="EA4" s="885"/>
      <c r="EB4" s="886"/>
      <c r="EC4" s="379">
        <v>38739</v>
      </c>
      <c r="ED4" s="380"/>
      <c r="EE4" s="381"/>
      <c r="EF4" s="381"/>
      <c r="EG4" s="381"/>
      <c r="EH4" s="381"/>
      <c r="EI4" s="881" t="str">
        <f>Details!B5</f>
        <v>Andy Trewick</v>
      </c>
      <c r="EJ4" s="882"/>
      <c r="EK4" s="882"/>
      <c r="EL4" s="882"/>
      <c r="EM4" s="883"/>
      <c r="EN4" s="69"/>
      <c r="EO4" s="378"/>
      <c r="EP4" s="887" t="s">
        <v>25</v>
      </c>
      <c r="EQ4" s="888"/>
      <c r="ER4" s="889"/>
      <c r="ES4" s="476">
        <v>38739</v>
      </c>
      <c r="ET4" s="477"/>
      <c r="EU4" s="329"/>
      <c r="EV4" s="329"/>
      <c r="EW4" s="329"/>
      <c r="EX4" s="648"/>
      <c r="EY4" s="653"/>
      <c r="EZ4" s="381"/>
      <c r="FA4" s="381"/>
      <c r="FB4" s="381"/>
      <c r="FC4" s="381"/>
      <c r="FD4" s="881" t="str">
        <f>Details!B4</f>
        <v>Eddie Harrison</v>
      </c>
      <c r="FE4" s="882"/>
      <c r="FF4" s="882"/>
      <c r="FG4" s="882"/>
      <c r="FH4" s="883"/>
      <c r="FI4" s="69"/>
      <c r="FJ4" s="378"/>
      <c r="FK4" s="884" t="s">
        <v>25</v>
      </c>
      <c r="FL4" s="885"/>
      <c r="FM4" s="886"/>
      <c r="FN4" s="379">
        <v>38739</v>
      </c>
      <c r="FO4" s="380"/>
      <c r="FP4" s="381"/>
      <c r="FQ4" s="381"/>
      <c r="FR4" s="381"/>
      <c r="FS4" s="381"/>
      <c r="FT4" s="881" t="str">
        <f>Details!B3</f>
        <v>Derek Griffiths</v>
      </c>
      <c r="FU4" s="882"/>
      <c r="FV4" s="882"/>
      <c r="FW4" s="882"/>
      <c r="FX4" s="883"/>
      <c r="FY4" s="69"/>
      <c r="FZ4" s="378"/>
      <c r="GA4" s="887" t="s">
        <v>25</v>
      </c>
      <c r="GB4" s="888"/>
      <c r="GC4" s="889"/>
      <c r="GD4" s="476">
        <v>38739</v>
      </c>
      <c r="GE4" s="477"/>
      <c r="GF4" s="329"/>
      <c r="GG4" s="329"/>
      <c r="GH4" s="329"/>
      <c r="GI4" s="648"/>
      <c r="GJ4" s="653"/>
      <c r="GK4" s="381"/>
      <c r="GL4" s="381"/>
      <c r="GM4" s="381"/>
      <c r="GN4" s="381"/>
      <c r="GO4" s="881" t="str">
        <f>Details!B2</f>
        <v>Paul Marshall</v>
      </c>
      <c r="GP4" s="882"/>
      <c r="GQ4" s="882"/>
      <c r="GR4" s="882"/>
      <c r="GS4" s="883"/>
      <c r="GT4" s="69"/>
      <c r="GU4" s="378"/>
      <c r="GV4" s="884" t="s">
        <v>25</v>
      </c>
      <c r="GW4" s="885"/>
      <c r="GX4" s="886"/>
      <c r="GY4" s="379">
        <v>38739</v>
      </c>
      <c r="GZ4" s="380"/>
      <c r="HA4" s="381"/>
      <c r="HB4" s="381"/>
      <c r="HC4" s="381"/>
      <c r="HD4" s="381"/>
      <c r="HE4" s="881" t="str">
        <f>Details!B1</f>
        <v>John Ford</v>
      </c>
      <c r="HF4" s="882"/>
      <c r="HG4" s="882"/>
      <c r="HH4" s="882"/>
      <c r="HI4" s="883"/>
      <c r="HJ4" s="329"/>
      <c r="HK4" s="329"/>
      <c r="HL4" s="329"/>
      <c r="HM4" s="648"/>
      <c r="HN4" s="649"/>
    </row>
    <row r="5" spans="1:222" s="625" customFormat="1" ht="10.199999999999999" hidden="1" customHeight="1">
      <c r="A5" s="654"/>
      <c r="B5" s="872"/>
      <c r="C5" s="873"/>
      <c r="D5" s="873"/>
      <c r="E5" s="873"/>
      <c r="F5" s="480"/>
      <c r="G5" s="481"/>
      <c r="H5" s="382"/>
      <c r="I5" s="382"/>
      <c r="J5" s="382"/>
      <c r="K5" s="382"/>
      <c r="L5" s="382"/>
      <c r="M5" s="383"/>
      <c r="N5" s="643"/>
      <c r="O5" s="643"/>
      <c r="P5" s="643"/>
      <c r="Q5" s="643"/>
      <c r="R5" s="643"/>
      <c r="S5" s="872"/>
      <c r="T5" s="873"/>
      <c r="U5" s="873"/>
      <c r="V5" s="873"/>
      <c r="W5" s="385"/>
      <c r="X5" s="382"/>
      <c r="Y5" s="382"/>
      <c r="Z5" s="382"/>
      <c r="AA5" s="382"/>
      <c r="AB5" s="382"/>
      <c r="AC5" s="383"/>
      <c r="AD5" s="643"/>
      <c r="AE5" s="643"/>
      <c r="AF5" s="643"/>
      <c r="AG5" s="643"/>
      <c r="AH5" s="643"/>
      <c r="AI5" s="872"/>
      <c r="AJ5" s="873"/>
      <c r="AK5" s="873"/>
      <c r="AL5" s="873"/>
      <c r="AM5" s="385"/>
      <c r="AN5" s="648"/>
      <c r="AO5" s="648"/>
      <c r="AP5" s="648"/>
      <c r="AQ5" s="645"/>
      <c r="AR5" s="481"/>
      <c r="AS5" s="382"/>
      <c r="AT5" s="382"/>
      <c r="AU5" s="382"/>
      <c r="AV5" s="382"/>
      <c r="AW5" s="394"/>
      <c r="AX5" s="383"/>
      <c r="AY5" s="643"/>
      <c r="AZ5" s="643"/>
      <c r="BA5" s="643"/>
      <c r="BB5" s="643"/>
      <c r="BC5" s="643"/>
      <c r="BD5" s="872"/>
      <c r="BE5" s="873"/>
      <c r="BF5" s="873"/>
      <c r="BG5" s="873"/>
      <c r="BH5" s="385"/>
      <c r="BI5" s="382"/>
      <c r="BJ5" s="382"/>
      <c r="BK5" s="382"/>
      <c r="BL5" s="382"/>
      <c r="BM5" s="382"/>
      <c r="BN5" s="383"/>
      <c r="BO5" s="643"/>
      <c r="BP5" s="643"/>
      <c r="BQ5" s="643"/>
      <c r="BR5" s="643"/>
      <c r="BS5" s="643"/>
      <c r="BT5" s="872"/>
      <c r="BU5" s="873"/>
      <c r="BV5" s="873"/>
      <c r="BW5" s="873"/>
      <c r="BX5" s="385"/>
      <c r="BY5" s="648"/>
      <c r="BZ5" s="648"/>
      <c r="CA5" s="648"/>
      <c r="CB5" s="646"/>
      <c r="CC5" s="481"/>
      <c r="CD5" s="382"/>
      <c r="CE5" s="382"/>
      <c r="CF5" s="382"/>
      <c r="CG5" s="382"/>
      <c r="CH5" s="382"/>
      <c r="CI5" s="383"/>
      <c r="CJ5" s="643"/>
      <c r="CK5" s="643"/>
      <c r="CL5" s="643"/>
      <c r="CM5" s="643"/>
      <c r="CN5" s="643"/>
      <c r="CO5" s="872"/>
      <c r="CP5" s="873"/>
      <c r="CQ5" s="873"/>
      <c r="CR5" s="873"/>
      <c r="CS5" s="385"/>
      <c r="CT5" s="382"/>
      <c r="CU5" s="382"/>
      <c r="CV5" s="382"/>
      <c r="CW5" s="382"/>
      <c r="CX5" s="382"/>
      <c r="CY5" s="383"/>
      <c r="CZ5" s="643"/>
      <c r="DA5" s="643"/>
      <c r="DB5" s="643"/>
      <c r="DC5" s="643"/>
      <c r="DD5" s="643"/>
      <c r="DE5" s="872"/>
      <c r="DF5" s="873"/>
      <c r="DG5" s="873"/>
      <c r="DH5" s="873"/>
      <c r="DI5" s="385"/>
      <c r="DJ5" s="648"/>
      <c r="DK5" s="648"/>
      <c r="DL5" s="648"/>
      <c r="DM5" s="647"/>
      <c r="DN5" s="481"/>
      <c r="DO5" s="382"/>
      <c r="DP5" s="382"/>
      <c r="DQ5" s="382"/>
      <c r="DR5" s="382"/>
      <c r="DS5" s="382"/>
      <c r="DT5" s="383"/>
      <c r="DU5" s="643"/>
      <c r="DV5" s="643"/>
      <c r="DW5" s="643"/>
      <c r="DX5" s="643"/>
      <c r="DY5" s="643"/>
      <c r="DZ5" s="872"/>
      <c r="EA5" s="873"/>
      <c r="EB5" s="873"/>
      <c r="EC5" s="873"/>
      <c r="ED5" s="385"/>
      <c r="EE5" s="382"/>
      <c r="EF5" s="382"/>
      <c r="EG5" s="382"/>
      <c r="EH5" s="382"/>
      <c r="EI5" s="382"/>
      <c r="EJ5" s="383"/>
      <c r="EK5" s="643"/>
      <c r="EL5" s="643"/>
      <c r="EM5" s="643"/>
      <c r="EN5" s="643"/>
      <c r="EO5" s="643"/>
      <c r="EP5" s="872"/>
      <c r="EQ5" s="873"/>
      <c r="ER5" s="873"/>
      <c r="ES5" s="873"/>
      <c r="ET5" s="385"/>
      <c r="EU5" s="648"/>
      <c r="EV5" s="648"/>
      <c r="EW5" s="648"/>
      <c r="EX5" s="648"/>
      <c r="EY5" s="481"/>
      <c r="EZ5" s="382"/>
      <c r="FA5" s="382"/>
      <c r="FB5" s="382"/>
      <c r="FC5" s="382"/>
      <c r="FD5" s="382"/>
      <c r="FE5" s="383"/>
      <c r="FF5" s="643"/>
      <c r="FG5" s="643"/>
      <c r="FH5" s="643"/>
      <c r="FI5" s="643"/>
      <c r="FJ5" s="643"/>
      <c r="FK5" s="872"/>
      <c r="FL5" s="873"/>
      <c r="FM5" s="873"/>
      <c r="FN5" s="873"/>
      <c r="FO5" s="385"/>
      <c r="FP5" s="382"/>
      <c r="FQ5" s="382"/>
      <c r="FR5" s="382"/>
      <c r="FS5" s="382"/>
      <c r="FT5" s="382"/>
      <c r="FU5" s="383"/>
      <c r="FV5" s="643"/>
      <c r="FW5" s="643"/>
      <c r="FX5" s="643"/>
      <c r="FY5" s="643"/>
      <c r="FZ5" s="643"/>
      <c r="GA5" s="872"/>
      <c r="GB5" s="873"/>
      <c r="GC5" s="873"/>
      <c r="GD5" s="873"/>
      <c r="GE5" s="385"/>
      <c r="GF5" s="648"/>
      <c r="GG5" s="648"/>
      <c r="GH5" s="648"/>
      <c r="GI5" s="648"/>
      <c r="GJ5" s="481"/>
      <c r="GK5" s="382"/>
      <c r="GL5" s="382"/>
      <c r="GM5" s="382"/>
      <c r="GN5" s="382"/>
      <c r="GO5" s="382"/>
      <c r="GP5" s="383"/>
      <c r="GQ5" s="643"/>
      <c r="GR5" s="643"/>
      <c r="GS5" s="643"/>
      <c r="GT5" s="643"/>
      <c r="GU5" s="643"/>
      <c r="GV5" s="872"/>
      <c r="GW5" s="873"/>
      <c r="GX5" s="873"/>
      <c r="GY5" s="873"/>
      <c r="GZ5" s="385"/>
      <c r="HA5" s="382"/>
      <c r="HB5" s="382"/>
      <c r="HC5" s="382"/>
      <c r="HD5" s="382"/>
      <c r="HE5" s="382"/>
      <c r="HF5" s="383"/>
      <c r="HG5" s="643"/>
      <c r="HH5" s="643"/>
      <c r="HI5" s="643"/>
      <c r="HJ5" s="648"/>
      <c r="HK5" s="648"/>
      <c r="HL5" s="648"/>
      <c r="HM5" s="648"/>
      <c r="HN5" s="649"/>
    </row>
    <row r="6" spans="1:222" s="625" customFormat="1" ht="14.45" hidden="1" customHeight="1">
      <c r="A6" s="621"/>
      <c r="B6" s="874"/>
      <c r="C6" s="875"/>
      <c r="D6" s="875"/>
      <c r="E6" s="875"/>
      <c r="F6" s="470"/>
      <c r="G6" s="482"/>
      <c r="H6" s="389"/>
      <c r="I6" s="655"/>
      <c r="J6" s="655"/>
      <c r="K6" s="655"/>
      <c r="L6" s="655"/>
      <c r="M6" s="388"/>
      <c r="N6" s="643"/>
      <c r="O6" s="643"/>
      <c r="P6" s="643"/>
      <c r="Q6" s="643"/>
      <c r="R6" s="643"/>
      <c r="S6" s="874"/>
      <c r="T6" s="875"/>
      <c r="U6" s="875"/>
      <c r="V6" s="875"/>
      <c r="W6" s="388"/>
      <c r="X6" s="389"/>
      <c r="Y6" s="655"/>
      <c r="Z6" s="655"/>
      <c r="AA6" s="655"/>
      <c r="AB6" s="655"/>
      <c r="AC6" s="388"/>
      <c r="AD6" s="643"/>
      <c r="AE6" s="643"/>
      <c r="AF6" s="643"/>
      <c r="AG6" s="643"/>
      <c r="AH6" s="643"/>
      <c r="AI6" s="874"/>
      <c r="AJ6" s="875"/>
      <c r="AK6" s="875"/>
      <c r="AL6" s="875"/>
      <c r="AM6" s="388"/>
      <c r="AN6" s="648"/>
      <c r="AO6" s="648"/>
      <c r="AP6" s="648"/>
      <c r="AQ6" s="645"/>
      <c r="AR6" s="482"/>
      <c r="AS6" s="389"/>
      <c r="AT6" s="655"/>
      <c r="AU6" s="655"/>
      <c r="AV6" s="655"/>
      <c r="AW6" s="656"/>
      <c r="AX6" s="388"/>
      <c r="AY6" s="643"/>
      <c r="AZ6" s="643"/>
      <c r="BA6" s="643"/>
      <c r="BB6" s="643"/>
      <c r="BC6" s="643"/>
      <c r="BD6" s="874"/>
      <c r="BE6" s="875"/>
      <c r="BF6" s="875"/>
      <c r="BG6" s="875"/>
      <c r="BH6" s="388"/>
      <c r="BI6" s="389"/>
      <c r="BJ6" s="655"/>
      <c r="BK6" s="655"/>
      <c r="BL6" s="655"/>
      <c r="BM6" s="655"/>
      <c r="BN6" s="388"/>
      <c r="BO6" s="643"/>
      <c r="BP6" s="643"/>
      <c r="BQ6" s="643"/>
      <c r="BR6" s="643"/>
      <c r="BS6" s="643"/>
      <c r="BT6" s="874"/>
      <c r="BU6" s="875"/>
      <c r="BV6" s="875"/>
      <c r="BW6" s="875"/>
      <c r="BX6" s="388"/>
      <c r="BY6" s="648"/>
      <c r="BZ6" s="648"/>
      <c r="CA6" s="648"/>
      <c r="CB6" s="646"/>
      <c r="CC6" s="482"/>
      <c r="CD6" s="389"/>
      <c r="CE6" s="655"/>
      <c r="CF6" s="655"/>
      <c r="CG6" s="655"/>
      <c r="CH6" s="655"/>
      <c r="CI6" s="388"/>
      <c r="CJ6" s="643"/>
      <c r="CK6" s="643"/>
      <c r="CL6" s="643"/>
      <c r="CM6" s="643"/>
      <c r="CN6" s="643"/>
      <c r="CO6" s="874"/>
      <c r="CP6" s="875"/>
      <c r="CQ6" s="875"/>
      <c r="CR6" s="875"/>
      <c r="CS6" s="388"/>
      <c r="CT6" s="389"/>
      <c r="CU6" s="655"/>
      <c r="CV6" s="655"/>
      <c r="CW6" s="655"/>
      <c r="CX6" s="655"/>
      <c r="CY6" s="388"/>
      <c r="CZ6" s="643"/>
      <c r="DA6" s="643"/>
      <c r="DB6" s="643"/>
      <c r="DC6" s="643"/>
      <c r="DD6" s="643"/>
      <c r="DE6" s="874"/>
      <c r="DF6" s="875"/>
      <c r="DG6" s="875"/>
      <c r="DH6" s="875"/>
      <c r="DI6" s="388"/>
      <c r="DJ6" s="648"/>
      <c r="DK6" s="648"/>
      <c r="DL6" s="648"/>
      <c r="DM6" s="647"/>
      <c r="DN6" s="482"/>
      <c r="DO6" s="389"/>
      <c r="DP6" s="655"/>
      <c r="DQ6" s="655"/>
      <c r="DR6" s="655"/>
      <c r="DS6" s="655"/>
      <c r="DT6" s="388"/>
      <c r="DU6" s="643"/>
      <c r="DV6" s="643"/>
      <c r="DW6" s="643"/>
      <c r="DX6" s="643"/>
      <c r="DY6" s="643"/>
      <c r="DZ6" s="874"/>
      <c r="EA6" s="875"/>
      <c r="EB6" s="875"/>
      <c r="EC6" s="875"/>
      <c r="ED6" s="388"/>
      <c r="EE6" s="389"/>
      <c r="EF6" s="655"/>
      <c r="EG6" s="655"/>
      <c r="EH6" s="655"/>
      <c r="EI6" s="655"/>
      <c r="EJ6" s="388"/>
      <c r="EK6" s="643"/>
      <c r="EL6" s="643"/>
      <c r="EM6" s="643"/>
      <c r="EN6" s="643"/>
      <c r="EO6" s="643"/>
      <c r="EP6" s="874"/>
      <c r="EQ6" s="875"/>
      <c r="ER6" s="875"/>
      <c r="ES6" s="875"/>
      <c r="ET6" s="388"/>
      <c r="EU6" s="648"/>
      <c r="EV6" s="648"/>
      <c r="EW6" s="648"/>
      <c r="EX6" s="648"/>
      <c r="EY6" s="482"/>
      <c r="EZ6" s="389"/>
      <c r="FA6" s="655"/>
      <c r="FB6" s="655"/>
      <c r="FC6" s="655"/>
      <c r="FD6" s="655"/>
      <c r="FE6" s="388"/>
      <c r="FF6" s="643"/>
      <c r="FG6" s="643"/>
      <c r="FH6" s="643"/>
      <c r="FI6" s="643"/>
      <c r="FJ6" s="643"/>
      <c r="FK6" s="874"/>
      <c r="FL6" s="875"/>
      <c r="FM6" s="875"/>
      <c r="FN6" s="875"/>
      <c r="FO6" s="388"/>
      <c r="FP6" s="389"/>
      <c r="FQ6" s="655"/>
      <c r="FR6" s="655"/>
      <c r="FS6" s="655"/>
      <c r="FT6" s="655"/>
      <c r="FU6" s="388"/>
      <c r="FV6" s="643"/>
      <c r="FW6" s="643"/>
      <c r="FX6" s="643"/>
      <c r="FY6" s="643"/>
      <c r="FZ6" s="643"/>
      <c r="GA6" s="874"/>
      <c r="GB6" s="875"/>
      <c r="GC6" s="875"/>
      <c r="GD6" s="875"/>
      <c r="GE6" s="388"/>
      <c r="GF6" s="648"/>
      <c r="GG6" s="648"/>
      <c r="GH6" s="648"/>
      <c r="GI6" s="648"/>
      <c r="GJ6" s="482"/>
      <c r="GK6" s="389"/>
      <c r="GL6" s="655"/>
      <c r="GM6" s="655"/>
      <c r="GN6" s="655"/>
      <c r="GO6" s="655"/>
      <c r="GP6" s="388"/>
      <c r="GQ6" s="643"/>
      <c r="GR6" s="643"/>
      <c r="GS6" s="643"/>
      <c r="GT6" s="643"/>
      <c r="GU6" s="643"/>
      <c r="GV6" s="874"/>
      <c r="GW6" s="875"/>
      <c r="GX6" s="875"/>
      <c r="GY6" s="875"/>
      <c r="GZ6" s="388"/>
      <c r="HA6" s="389"/>
      <c r="HB6" s="655"/>
      <c r="HC6" s="655"/>
      <c r="HD6" s="655"/>
      <c r="HE6" s="655"/>
      <c r="HF6" s="388"/>
      <c r="HG6" s="643"/>
      <c r="HH6" s="643"/>
      <c r="HI6" s="643"/>
      <c r="HJ6" s="648"/>
      <c r="HK6" s="648"/>
      <c r="HL6" s="648"/>
      <c r="HM6" s="648"/>
      <c r="HN6" s="649"/>
    </row>
    <row r="7" spans="1:222" s="625" customFormat="1" ht="20.05" customHeight="1" thickBot="1">
      <c r="A7" s="621"/>
      <c r="B7" s="898" t="str">
        <f>Details!D2</f>
        <v>Palmares - Lagos &amp; Praia</v>
      </c>
      <c r="C7" s="899"/>
      <c r="D7" s="899"/>
      <c r="E7" s="899"/>
      <c r="F7" s="900"/>
      <c r="G7" s="657"/>
      <c r="H7" s="397" t="s">
        <v>26</v>
      </c>
      <c r="I7" s="399"/>
      <c r="J7" s="399"/>
      <c r="K7" s="399"/>
      <c r="L7" s="390">
        <f>Details!C12</f>
        <v>13</v>
      </c>
      <c r="M7" s="391"/>
      <c r="N7" s="658"/>
      <c r="O7" s="658"/>
      <c r="P7" s="393" t="s">
        <v>27</v>
      </c>
      <c r="Q7" s="658"/>
      <c r="R7" s="643"/>
      <c r="S7" s="394"/>
      <c r="T7" s="395" t="s">
        <v>28</v>
      </c>
      <c r="U7" s="396" t="s">
        <v>29</v>
      </c>
      <c r="V7" s="643"/>
      <c r="W7" s="397" t="s">
        <v>30</v>
      </c>
      <c r="X7" s="397" t="s">
        <v>26</v>
      </c>
      <c r="Y7" s="399"/>
      <c r="Z7" s="399"/>
      <c r="AA7" s="399"/>
      <c r="AB7" s="390">
        <f>Details!C11</f>
        <v>16</v>
      </c>
      <c r="AC7" s="391"/>
      <c r="AD7" s="658"/>
      <c r="AE7" s="658"/>
      <c r="AF7" s="393" t="s">
        <v>27</v>
      </c>
      <c r="AG7" s="658"/>
      <c r="AH7" s="643"/>
      <c r="AI7" s="394"/>
      <c r="AJ7" s="395" t="s">
        <v>28</v>
      </c>
      <c r="AK7" s="396" t="s">
        <v>29</v>
      </c>
      <c r="AL7" s="643"/>
      <c r="AM7" s="397" t="s">
        <v>30</v>
      </c>
      <c r="AN7" s="659"/>
      <c r="AO7" s="659"/>
      <c r="AP7" s="659"/>
      <c r="AQ7" s="645"/>
      <c r="AR7" s="657"/>
      <c r="AS7" s="397" t="s">
        <v>26</v>
      </c>
      <c r="AT7" s="399"/>
      <c r="AU7" s="399"/>
      <c r="AV7" s="399"/>
      <c r="AW7" s="390">
        <f>Details!C10</f>
        <v>28</v>
      </c>
      <c r="AX7" s="391"/>
      <c r="AY7" s="658"/>
      <c r="AZ7" s="658"/>
      <c r="BA7" s="393" t="s">
        <v>27</v>
      </c>
      <c r="BB7" s="658"/>
      <c r="BC7" s="643"/>
      <c r="BD7" s="394"/>
      <c r="BE7" s="395" t="s">
        <v>28</v>
      </c>
      <c r="BF7" s="396" t="s">
        <v>29</v>
      </c>
      <c r="BG7" s="643"/>
      <c r="BH7" s="397" t="s">
        <v>30</v>
      </c>
      <c r="BI7" s="397" t="s">
        <v>26</v>
      </c>
      <c r="BJ7" s="399"/>
      <c r="BK7" s="399"/>
      <c r="BL7" s="399"/>
      <c r="BM7" s="390">
        <f>Details!C9</f>
        <v>6</v>
      </c>
      <c r="BN7" s="391"/>
      <c r="BO7" s="658"/>
      <c r="BP7" s="658"/>
      <c r="BQ7" s="393" t="s">
        <v>27</v>
      </c>
      <c r="BR7" s="658"/>
      <c r="BS7" s="643"/>
      <c r="BT7" s="394"/>
      <c r="BU7" s="395" t="s">
        <v>28</v>
      </c>
      <c r="BV7" s="396" t="s">
        <v>29</v>
      </c>
      <c r="BW7" s="643"/>
      <c r="BX7" s="397" t="s">
        <v>30</v>
      </c>
      <c r="BY7" s="659"/>
      <c r="BZ7" s="659"/>
      <c r="CA7" s="659"/>
      <c r="CB7" s="646"/>
      <c r="CC7" s="657"/>
      <c r="CD7" s="397" t="s">
        <v>26</v>
      </c>
      <c r="CE7" s="399"/>
      <c r="CF7" s="399"/>
      <c r="CG7" s="399"/>
      <c r="CH7" s="390">
        <f>Details!C8</f>
        <v>16</v>
      </c>
      <c r="CI7" s="391"/>
      <c r="CJ7" s="658"/>
      <c r="CK7" s="658"/>
      <c r="CL7" s="393" t="s">
        <v>27</v>
      </c>
      <c r="CM7" s="658"/>
      <c r="CN7" s="643"/>
      <c r="CO7" s="394"/>
      <c r="CP7" s="395" t="s">
        <v>28</v>
      </c>
      <c r="CQ7" s="396" t="s">
        <v>29</v>
      </c>
      <c r="CR7" s="643"/>
      <c r="CS7" s="397" t="s">
        <v>30</v>
      </c>
      <c r="CT7" s="397" t="s">
        <v>26</v>
      </c>
      <c r="CU7" s="399"/>
      <c r="CV7" s="399"/>
      <c r="CW7" s="399"/>
      <c r="CX7" s="390">
        <f>Details!C7</f>
        <v>23</v>
      </c>
      <c r="CY7" s="391"/>
      <c r="CZ7" s="658"/>
      <c r="DA7" s="658"/>
      <c r="DB7" s="393" t="s">
        <v>27</v>
      </c>
      <c r="DC7" s="658"/>
      <c r="DD7" s="643"/>
      <c r="DE7" s="394"/>
      <c r="DF7" s="395" t="s">
        <v>28</v>
      </c>
      <c r="DG7" s="396" t="s">
        <v>29</v>
      </c>
      <c r="DH7" s="643"/>
      <c r="DI7" s="397" t="s">
        <v>30</v>
      </c>
      <c r="DJ7" s="659"/>
      <c r="DK7" s="659"/>
      <c r="DL7" s="659"/>
      <c r="DM7" s="647"/>
      <c r="DN7" s="657"/>
      <c r="DO7" s="397" t="s">
        <v>26</v>
      </c>
      <c r="DP7" s="399"/>
      <c r="DQ7" s="399"/>
      <c r="DR7" s="399"/>
      <c r="DS7" s="390">
        <f>Details!C6</f>
        <v>22</v>
      </c>
      <c r="DT7" s="391"/>
      <c r="DU7" s="658"/>
      <c r="DV7" s="658"/>
      <c r="DW7" s="393" t="s">
        <v>27</v>
      </c>
      <c r="DX7" s="658"/>
      <c r="DY7" s="643"/>
      <c r="DZ7" s="394"/>
      <c r="EA7" s="395" t="s">
        <v>28</v>
      </c>
      <c r="EB7" s="396" t="s">
        <v>29</v>
      </c>
      <c r="EC7" s="643"/>
      <c r="ED7" s="397" t="s">
        <v>30</v>
      </c>
      <c r="EE7" s="397" t="s">
        <v>26</v>
      </c>
      <c r="EF7" s="399"/>
      <c r="EG7" s="399"/>
      <c r="EH7" s="399"/>
      <c r="EI7" s="390">
        <f>Details!C5</f>
        <v>22</v>
      </c>
      <c r="EJ7" s="391"/>
      <c r="EK7" s="658"/>
      <c r="EL7" s="658"/>
      <c r="EM7" s="393" t="s">
        <v>27</v>
      </c>
      <c r="EN7" s="658"/>
      <c r="EO7" s="643"/>
      <c r="EP7" s="394"/>
      <c r="EQ7" s="395" t="s">
        <v>28</v>
      </c>
      <c r="ER7" s="396" t="s">
        <v>29</v>
      </c>
      <c r="ES7" s="643"/>
      <c r="ET7" s="397" t="s">
        <v>30</v>
      </c>
      <c r="EU7" s="659"/>
      <c r="EV7" s="659"/>
      <c r="EW7" s="659"/>
      <c r="EX7" s="648"/>
      <c r="EY7" s="657"/>
      <c r="EZ7" s="397" t="s">
        <v>26</v>
      </c>
      <c r="FA7" s="399"/>
      <c r="FB7" s="399"/>
      <c r="FC7" s="399"/>
      <c r="FD7" s="390">
        <f>Details!C4</f>
        <v>14</v>
      </c>
      <c r="FE7" s="391"/>
      <c r="FF7" s="658"/>
      <c r="FG7" s="658"/>
      <c r="FH7" s="393" t="s">
        <v>27</v>
      </c>
      <c r="FI7" s="658"/>
      <c r="FJ7" s="643"/>
      <c r="FK7" s="394"/>
      <c r="FL7" s="395"/>
      <c r="FM7" s="396" t="s">
        <v>29</v>
      </c>
      <c r="FN7" s="643"/>
      <c r="FO7" s="397" t="s">
        <v>30</v>
      </c>
      <c r="FP7" s="397" t="s">
        <v>26</v>
      </c>
      <c r="FQ7" s="399"/>
      <c r="FR7" s="399"/>
      <c r="FS7" s="399"/>
      <c r="FT7" s="390">
        <f>Details!C3</f>
        <v>22</v>
      </c>
      <c r="FU7" s="391"/>
      <c r="FV7" s="658"/>
      <c r="FW7" s="658"/>
      <c r="FX7" s="393" t="s">
        <v>27</v>
      </c>
      <c r="FY7" s="658"/>
      <c r="FZ7" s="643"/>
      <c r="GA7" s="394"/>
      <c r="GB7" s="395"/>
      <c r="GC7" s="396" t="s">
        <v>29</v>
      </c>
      <c r="GD7" s="643"/>
      <c r="GE7" s="397" t="s">
        <v>30</v>
      </c>
      <c r="GF7" s="659"/>
      <c r="GG7" s="659"/>
      <c r="GH7" s="659"/>
      <c r="GI7" s="648"/>
      <c r="GJ7" s="657"/>
      <c r="GK7" s="397" t="s">
        <v>26</v>
      </c>
      <c r="GL7" s="399"/>
      <c r="GM7" s="399"/>
      <c r="GN7" s="399"/>
      <c r="GO7" s="390">
        <f>Details!C2</f>
        <v>23</v>
      </c>
      <c r="GP7" s="391"/>
      <c r="GQ7" s="658"/>
      <c r="GR7" s="658"/>
      <c r="GS7" s="393" t="s">
        <v>27</v>
      </c>
      <c r="GT7" s="658"/>
      <c r="GU7" s="643"/>
      <c r="GV7" s="394"/>
      <c r="GW7" s="395"/>
      <c r="GX7" s="396" t="s">
        <v>29</v>
      </c>
      <c r="GY7" s="643"/>
      <c r="GZ7" s="397" t="s">
        <v>30</v>
      </c>
      <c r="HA7" s="397" t="s">
        <v>26</v>
      </c>
      <c r="HB7" s="399"/>
      <c r="HC7" s="399"/>
      <c r="HD7" s="399"/>
      <c r="HE7" s="390">
        <f>Details!C1</f>
        <v>17</v>
      </c>
      <c r="HF7" s="391"/>
      <c r="HG7" s="658"/>
      <c r="HH7" s="658"/>
      <c r="HI7" s="393" t="s">
        <v>27</v>
      </c>
      <c r="HJ7" s="659"/>
      <c r="HK7" s="659"/>
      <c r="HL7" s="659"/>
      <c r="HM7" s="648"/>
      <c r="HN7" s="649"/>
    </row>
    <row r="8" spans="1:222" s="625" customFormat="1" ht="4.95" customHeight="1" thickBot="1">
      <c r="A8" s="621"/>
      <c r="B8" s="485"/>
      <c r="C8" s="486"/>
      <c r="D8" s="487" t="s">
        <v>31</v>
      </c>
      <c r="E8" s="488"/>
      <c r="F8" s="649"/>
      <c r="G8" s="660"/>
      <c r="H8" s="643"/>
      <c r="I8" s="388"/>
      <c r="J8" s="388"/>
      <c r="K8" s="388"/>
      <c r="L8" s="388"/>
      <c r="M8" s="388"/>
      <c r="N8" s="661"/>
      <c r="O8" s="661"/>
      <c r="P8" s="661"/>
      <c r="Q8" s="643"/>
      <c r="R8" s="643"/>
      <c r="S8" s="492" t="s">
        <v>32</v>
      </c>
      <c r="T8" s="493" t="s">
        <v>33</v>
      </c>
      <c r="U8" s="494" t="s">
        <v>31</v>
      </c>
      <c r="V8" s="488"/>
      <c r="W8" s="643"/>
      <c r="X8" s="643"/>
      <c r="Y8" s="388"/>
      <c r="Z8" s="388"/>
      <c r="AA8" s="388"/>
      <c r="AB8" s="388"/>
      <c r="AC8" s="388"/>
      <c r="AD8" s="661"/>
      <c r="AE8" s="661"/>
      <c r="AF8" s="661"/>
      <c r="AG8" s="643"/>
      <c r="AH8" s="643"/>
      <c r="AI8" s="492" t="s">
        <v>32</v>
      </c>
      <c r="AJ8" s="493" t="s">
        <v>33</v>
      </c>
      <c r="AK8" s="494" t="s">
        <v>31</v>
      </c>
      <c r="AL8" s="488"/>
      <c r="AM8" s="643"/>
      <c r="AN8" s="648"/>
      <c r="AO8" s="648"/>
      <c r="AP8" s="648"/>
      <c r="AQ8" s="645"/>
      <c r="AR8" s="660"/>
      <c r="AS8" s="643"/>
      <c r="AT8" s="388"/>
      <c r="AU8" s="388"/>
      <c r="AV8" s="388"/>
      <c r="AW8" s="471"/>
      <c r="AX8" s="388"/>
      <c r="AY8" s="661"/>
      <c r="AZ8" s="661"/>
      <c r="BA8" s="661"/>
      <c r="BB8" s="643"/>
      <c r="BC8" s="643"/>
      <c r="BD8" s="492" t="s">
        <v>32</v>
      </c>
      <c r="BE8" s="493" t="s">
        <v>33</v>
      </c>
      <c r="BF8" s="494" t="s">
        <v>31</v>
      </c>
      <c r="BG8" s="488"/>
      <c r="BH8" s="643"/>
      <c r="BI8" s="643"/>
      <c r="BJ8" s="388"/>
      <c r="BK8" s="388"/>
      <c r="BL8" s="388"/>
      <c r="BM8" s="388"/>
      <c r="BN8" s="388"/>
      <c r="BO8" s="661"/>
      <c r="BP8" s="661"/>
      <c r="BQ8" s="661"/>
      <c r="BR8" s="643"/>
      <c r="BS8" s="643"/>
      <c r="BT8" s="492" t="s">
        <v>32</v>
      </c>
      <c r="BU8" s="493" t="s">
        <v>33</v>
      </c>
      <c r="BV8" s="494" t="s">
        <v>31</v>
      </c>
      <c r="BW8" s="488"/>
      <c r="BX8" s="643"/>
      <c r="BY8" s="648"/>
      <c r="BZ8" s="648"/>
      <c r="CA8" s="648"/>
      <c r="CB8" s="646"/>
      <c r="CC8" s="660"/>
      <c r="CD8" s="643"/>
      <c r="CE8" s="388"/>
      <c r="CF8" s="388"/>
      <c r="CG8" s="388"/>
      <c r="CH8" s="388"/>
      <c r="CI8" s="388"/>
      <c r="CJ8" s="661"/>
      <c r="CK8" s="661"/>
      <c r="CL8" s="661"/>
      <c r="CM8" s="643"/>
      <c r="CN8" s="643"/>
      <c r="CO8" s="492" t="s">
        <v>32</v>
      </c>
      <c r="CP8" s="493" t="s">
        <v>33</v>
      </c>
      <c r="CQ8" s="494" t="s">
        <v>31</v>
      </c>
      <c r="CR8" s="488"/>
      <c r="CS8" s="643"/>
      <c r="CT8" s="643"/>
      <c r="CU8" s="388"/>
      <c r="CV8" s="388"/>
      <c r="CW8" s="388"/>
      <c r="CX8" s="388"/>
      <c r="CY8" s="388"/>
      <c r="CZ8" s="661"/>
      <c r="DA8" s="661"/>
      <c r="DB8" s="661"/>
      <c r="DC8" s="643"/>
      <c r="DD8" s="643"/>
      <c r="DE8" s="492" t="s">
        <v>32</v>
      </c>
      <c r="DF8" s="493" t="s">
        <v>33</v>
      </c>
      <c r="DG8" s="494" t="s">
        <v>31</v>
      </c>
      <c r="DH8" s="488"/>
      <c r="DI8" s="643"/>
      <c r="DJ8" s="648"/>
      <c r="DK8" s="648"/>
      <c r="DL8" s="648"/>
      <c r="DM8" s="647"/>
      <c r="DN8" s="660"/>
      <c r="DO8" s="643"/>
      <c r="DP8" s="388"/>
      <c r="DQ8" s="388"/>
      <c r="DR8" s="388"/>
      <c r="DS8" s="388"/>
      <c r="DT8" s="388"/>
      <c r="DU8" s="661"/>
      <c r="DV8" s="661"/>
      <c r="DW8" s="661"/>
      <c r="DX8" s="643"/>
      <c r="DY8" s="643"/>
      <c r="DZ8" s="492" t="s">
        <v>32</v>
      </c>
      <c r="EA8" s="493" t="s">
        <v>33</v>
      </c>
      <c r="EB8" s="494" t="s">
        <v>31</v>
      </c>
      <c r="EC8" s="488"/>
      <c r="ED8" s="643"/>
      <c r="EE8" s="643"/>
      <c r="EF8" s="388"/>
      <c r="EG8" s="388"/>
      <c r="EH8" s="388"/>
      <c r="EI8" s="388"/>
      <c r="EJ8" s="388"/>
      <c r="EK8" s="661"/>
      <c r="EL8" s="661"/>
      <c r="EM8" s="661"/>
      <c r="EN8" s="643"/>
      <c r="EO8" s="643"/>
      <c r="EP8" s="492" t="s">
        <v>32</v>
      </c>
      <c r="EQ8" s="493" t="s">
        <v>33</v>
      </c>
      <c r="ER8" s="494" t="s">
        <v>31</v>
      </c>
      <c r="ES8" s="488"/>
      <c r="ET8" s="643"/>
      <c r="EU8" s="648"/>
      <c r="EV8" s="648"/>
      <c r="EW8" s="648"/>
      <c r="EX8" s="648"/>
      <c r="EY8" s="660"/>
      <c r="EZ8" s="643"/>
      <c r="FA8" s="388"/>
      <c r="FB8" s="388"/>
      <c r="FC8" s="388"/>
      <c r="FD8" s="388"/>
      <c r="FE8" s="388"/>
      <c r="FF8" s="661"/>
      <c r="FG8" s="661"/>
      <c r="FH8" s="661"/>
      <c r="FI8" s="643"/>
      <c r="FJ8" s="643"/>
      <c r="FK8" s="492"/>
      <c r="FL8" s="493"/>
      <c r="FM8" s="494" t="s">
        <v>31</v>
      </c>
      <c r="FN8" s="488"/>
      <c r="FO8" s="643"/>
      <c r="FP8" s="643"/>
      <c r="FQ8" s="388"/>
      <c r="FR8" s="388"/>
      <c r="FS8" s="388"/>
      <c r="FT8" s="388"/>
      <c r="FU8" s="388"/>
      <c r="FV8" s="661"/>
      <c r="FW8" s="661"/>
      <c r="FX8" s="661"/>
      <c r="FY8" s="643"/>
      <c r="FZ8" s="643"/>
      <c r="GA8" s="492"/>
      <c r="GB8" s="493"/>
      <c r="GC8" s="494" t="s">
        <v>31</v>
      </c>
      <c r="GD8" s="488"/>
      <c r="GE8" s="643"/>
      <c r="GF8" s="648"/>
      <c r="GG8" s="648"/>
      <c r="GH8" s="648"/>
      <c r="GI8" s="648"/>
      <c r="GJ8" s="660"/>
      <c r="GK8" s="643"/>
      <c r="GL8" s="388"/>
      <c r="GM8" s="388"/>
      <c r="GN8" s="388"/>
      <c r="GO8" s="388"/>
      <c r="GP8" s="388"/>
      <c r="GQ8" s="661"/>
      <c r="GR8" s="661"/>
      <c r="GS8" s="661"/>
      <c r="GT8" s="643"/>
      <c r="GU8" s="643"/>
      <c r="GV8" s="492"/>
      <c r="GW8" s="493"/>
      <c r="GX8" s="494" t="s">
        <v>31</v>
      </c>
      <c r="GY8" s="488"/>
      <c r="GZ8" s="643"/>
      <c r="HA8" s="643"/>
      <c r="HB8" s="388"/>
      <c r="HC8" s="388"/>
      <c r="HD8" s="388"/>
      <c r="HE8" s="388"/>
      <c r="HF8" s="388"/>
      <c r="HG8" s="661"/>
      <c r="HH8" s="661"/>
      <c r="HI8" s="661"/>
      <c r="HJ8" s="648"/>
      <c r="HK8" s="648"/>
      <c r="HL8" s="648"/>
      <c r="HM8" s="648"/>
      <c r="HN8" s="649"/>
    </row>
    <row r="9" spans="1:222" s="675" customFormat="1" ht="28.2" customHeight="1" thickBot="1">
      <c r="A9" s="662"/>
      <c r="B9" s="496" t="s">
        <v>34</v>
      </c>
      <c r="C9" s="497" t="s">
        <v>35</v>
      </c>
      <c r="D9" s="497" t="s">
        <v>36</v>
      </c>
      <c r="E9" s="498" t="s">
        <v>37</v>
      </c>
      <c r="F9" s="499" t="s">
        <v>38</v>
      </c>
      <c r="G9" s="663"/>
      <c r="H9" s="501" t="s">
        <v>39</v>
      </c>
      <c r="I9" s="502"/>
      <c r="J9" s="664"/>
      <c r="K9" s="665"/>
      <c r="L9" s="505" t="s">
        <v>40</v>
      </c>
      <c r="M9" s="666"/>
      <c r="N9" s="667"/>
      <c r="O9" s="668"/>
      <c r="P9" s="509" t="s">
        <v>41</v>
      </c>
      <c r="Q9" s="669"/>
      <c r="R9" s="670"/>
      <c r="S9" s="496" t="s">
        <v>34</v>
      </c>
      <c r="T9" s="512" t="s">
        <v>42</v>
      </c>
      <c r="U9" s="497" t="s">
        <v>36</v>
      </c>
      <c r="V9" s="498" t="s">
        <v>37</v>
      </c>
      <c r="W9" s="513" t="s">
        <v>38</v>
      </c>
      <c r="X9" s="501" t="s">
        <v>39</v>
      </c>
      <c r="Y9" s="502"/>
      <c r="Z9" s="664"/>
      <c r="AA9" s="665"/>
      <c r="AB9" s="505" t="s">
        <v>40</v>
      </c>
      <c r="AC9" s="666"/>
      <c r="AD9" s="667"/>
      <c r="AE9" s="668"/>
      <c r="AF9" s="509" t="s">
        <v>41</v>
      </c>
      <c r="AG9" s="669"/>
      <c r="AH9" s="670"/>
      <c r="AI9" s="496" t="s">
        <v>34</v>
      </c>
      <c r="AJ9" s="512" t="s">
        <v>42</v>
      </c>
      <c r="AK9" s="497" t="s">
        <v>36</v>
      </c>
      <c r="AL9" s="498" t="s">
        <v>37</v>
      </c>
      <c r="AM9" s="513" t="s">
        <v>38</v>
      </c>
      <c r="AN9" s="671"/>
      <c r="AO9" s="671"/>
      <c r="AP9" s="671"/>
      <c r="AQ9" s="672" t="s">
        <v>88</v>
      </c>
      <c r="AR9" s="663"/>
      <c r="AS9" s="501" t="s">
        <v>39</v>
      </c>
      <c r="AT9" s="502"/>
      <c r="AU9" s="664"/>
      <c r="AV9" s="665"/>
      <c r="AW9" s="505" t="s">
        <v>40</v>
      </c>
      <c r="AX9" s="666"/>
      <c r="AY9" s="667"/>
      <c r="AZ9" s="668"/>
      <c r="BA9" s="509" t="s">
        <v>41</v>
      </c>
      <c r="BB9" s="669"/>
      <c r="BC9" s="670"/>
      <c r="BD9" s="496" t="s">
        <v>34</v>
      </c>
      <c r="BE9" s="512" t="s">
        <v>42</v>
      </c>
      <c r="BF9" s="497" t="s">
        <v>36</v>
      </c>
      <c r="BG9" s="498" t="s">
        <v>37</v>
      </c>
      <c r="BH9" s="513" t="s">
        <v>38</v>
      </c>
      <c r="BI9" s="501" t="s">
        <v>39</v>
      </c>
      <c r="BJ9" s="502"/>
      <c r="BK9" s="664"/>
      <c r="BL9" s="665"/>
      <c r="BM9" s="505" t="s">
        <v>40</v>
      </c>
      <c r="BN9" s="666"/>
      <c r="BO9" s="667"/>
      <c r="BP9" s="668"/>
      <c r="BQ9" s="509" t="s">
        <v>41</v>
      </c>
      <c r="BR9" s="669"/>
      <c r="BS9" s="670"/>
      <c r="BT9" s="496" t="s">
        <v>34</v>
      </c>
      <c r="BU9" s="512" t="s">
        <v>42</v>
      </c>
      <c r="BV9" s="497" t="s">
        <v>36</v>
      </c>
      <c r="BW9" s="498" t="s">
        <v>37</v>
      </c>
      <c r="BX9" s="513" t="s">
        <v>38</v>
      </c>
      <c r="BY9" s="671"/>
      <c r="BZ9" s="671"/>
      <c r="CA9" s="671"/>
      <c r="CB9" s="673" t="s">
        <v>88</v>
      </c>
      <c r="CC9" s="663"/>
      <c r="CD9" s="501" t="s">
        <v>39</v>
      </c>
      <c r="CE9" s="502"/>
      <c r="CF9" s="664"/>
      <c r="CG9" s="665"/>
      <c r="CH9" s="505" t="s">
        <v>40</v>
      </c>
      <c r="CI9" s="666"/>
      <c r="CJ9" s="667"/>
      <c r="CK9" s="668"/>
      <c r="CL9" s="509" t="s">
        <v>41</v>
      </c>
      <c r="CM9" s="669"/>
      <c r="CN9" s="670"/>
      <c r="CO9" s="496" t="s">
        <v>34</v>
      </c>
      <c r="CP9" s="512" t="s">
        <v>42</v>
      </c>
      <c r="CQ9" s="497" t="s">
        <v>36</v>
      </c>
      <c r="CR9" s="498" t="s">
        <v>37</v>
      </c>
      <c r="CS9" s="513" t="s">
        <v>38</v>
      </c>
      <c r="CT9" s="501" t="s">
        <v>39</v>
      </c>
      <c r="CU9" s="502"/>
      <c r="CV9" s="664"/>
      <c r="CW9" s="665"/>
      <c r="CX9" s="505" t="s">
        <v>40</v>
      </c>
      <c r="CY9" s="666"/>
      <c r="CZ9" s="667"/>
      <c r="DA9" s="668"/>
      <c r="DB9" s="509" t="s">
        <v>41</v>
      </c>
      <c r="DC9" s="669"/>
      <c r="DD9" s="670"/>
      <c r="DE9" s="496" t="s">
        <v>34</v>
      </c>
      <c r="DF9" s="512" t="s">
        <v>42</v>
      </c>
      <c r="DG9" s="497" t="s">
        <v>36</v>
      </c>
      <c r="DH9" s="498" t="s">
        <v>37</v>
      </c>
      <c r="DI9" s="513" t="s">
        <v>38</v>
      </c>
      <c r="DJ9" s="671"/>
      <c r="DK9" s="671"/>
      <c r="DL9" s="671"/>
      <c r="DM9" s="673" t="s">
        <v>88</v>
      </c>
      <c r="DN9" s="663"/>
      <c r="DO9" s="501" t="s">
        <v>39</v>
      </c>
      <c r="DP9" s="502"/>
      <c r="DQ9" s="664"/>
      <c r="DR9" s="665"/>
      <c r="DS9" s="505" t="s">
        <v>40</v>
      </c>
      <c r="DT9" s="666"/>
      <c r="DU9" s="667"/>
      <c r="DV9" s="668"/>
      <c r="DW9" s="509" t="s">
        <v>41</v>
      </c>
      <c r="DX9" s="669"/>
      <c r="DY9" s="670"/>
      <c r="DZ9" s="496" t="s">
        <v>34</v>
      </c>
      <c r="EA9" s="512" t="s">
        <v>42</v>
      </c>
      <c r="EB9" s="497" t="s">
        <v>36</v>
      </c>
      <c r="EC9" s="498" t="s">
        <v>37</v>
      </c>
      <c r="ED9" s="513" t="s">
        <v>38</v>
      </c>
      <c r="EE9" s="501" t="s">
        <v>39</v>
      </c>
      <c r="EF9" s="502"/>
      <c r="EG9" s="664"/>
      <c r="EH9" s="665"/>
      <c r="EI9" s="505" t="s">
        <v>40</v>
      </c>
      <c r="EJ9" s="666"/>
      <c r="EK9" s="667"/>
      <c r="EL9" s="668"/>
      <c r="EM9" s="509" t="s">
        <v>41</v>
      </c>
      <c r="EN9" s="669"/>
      <c r="EO9" s="670"/>
      <c r="EP9" s="496" t="s">
        <v>34</v>
      </c>
      <c r="EQ9" s="512" t="s">
        <v>42</v>
      </c>
      <c r="ER9" s="497" t="s">
        <v>36</v>
      </c>
      <c r="ES9" s="498" t="s">
        <v>37</v>
      </c>
      <c r="ET9" s="513" t="s">
        <v>38</v>
      </c>
      <c r="EU9" s="671"/>
      <c r="EV9" s="671"/>
      <c r="EW9" s="671"/>
      <c r="EX9" s="673" t="s">
        <v>88</v>
      </c>
      <c r="EY9" s="663"/>
      <c r="EZ9" s="501" t="s">
        <v>39</v>
      </c>
      <c r="FA9" s="502"/>
      <c r="FB9" s="664"/>
      <c r="FC9" s="665"/>
      <c r="FD9" s="505" t="s">
        <v>40</v>
      </c>
      <c r="FE9" s="666"/>
      <c r="FF9" s="667"/>
      <c r="FG9" s="668"/>
      <c r="FH9" s="509" t="s">
        <v>41</v>
      </c>
      <c r="FI9" s="669"/>
      <c r="FJ9" s="670"/>
      <c r="FK9" s="496" t="s">
        <v>34</v>
      </c>
      <c r="FL9" s="512" t="s">
        <v>42</v>
      </c>
      <c r="FM9" s="497" t="s">
        <v>36</v>
      </c>
      <c r="FN9" s="498" t="s">
        <v>37</v>
      </c>
      <c r="FO9" s="513" t="s">
        <v>38</v>
      </c>
      <c r="FP9" s="501" t="s">
        <v>39</v>
      </c>
      <c r="FQ9" s="502"/>
      <c r="FR9" s="664"/>
      <c r="FS9" s="665"/>
      <c r="FT9" s="505" t="s">
        <v>40</v>
      </c>
      <c r="FU9" s="666"/>
      <c r="FV9" s="667"/>
      <c r="FW9" s="668"/>
      <c r="FX9" s="509" t="s">
        <v>41</v>
      </c>
      <c r="FY9" s="669"/>
      <c r="FZ9" s="670"/>
      <c r="GA9" s="496" t="s">
        <v>34</v>
      </c>
      <c r="GB9" s="512" t="s">
        <v>42</v>
      </c>
      <c r="GC9" s="497" t="s">
        <v>36</v>
      </c>
      <c r="GD9" s="498" t="s">
        <v>37</v>
      </c>
      <c r="GE9" s="513" t="s">
        <v>38</v>
      </c>
      <c r="GF9" s="671"/>
      <c r="GG9" s="671"/>
      <c r="GH9" s="671"/>
      <c r="GI9" s="673" t="s">
        <v>88</v>
      </c>
      <c r="GJ9" s="663"/>
      <c r="GK9" s="501" t="s">
        <v>39</v>
      </c>
      <c r="GL9" s="502"/>
      <c r="GM9" s="664"/>
      <c r="GN9" s="665"/>
      <c r="GO9" s="505" t="s">
        <v>40</v>
      </c>
      <c r="GP9" s="666"/>
      <c r="GQ9" s="667"/>
      <c r="GR9" s="668"/>
      <c r="GS9" s="509" t="s">
        <v>41</v>
      </c>
      <c r="GT9" s="669"/>
      <c r="GU9" s="670"/>
      <c r="GV9" s="496" t="s">
        <v>34</v>
      </c>
      <c r="GW9" s="512" t="s">
        <v>42</v>
      </c>
      <c r="GX9" s="497" t="s">
        <v>36</v>
      </c>
      <c r="GY9" s="498" t="s">
        <v>37</v>
      </c>
      <c r="GZ9" s="513" t="s">
        <v>38</v>
      </c>
      <c r="HA9" s="501" t="s">
        <v>39</v>
      </c>
      <c r="HB9" s="502"/>
      <c r="HC9" s="664"/>
      <c r="HD9" s="665"/>
      <c r="HE9" s="505" t="s">
        <v>40</v>
      </c>
      <c r="HF9" s="666"/>
      <c r="HG9" s="667"/>
      <c r="HH9" s="668"/>
      <c r="HI9" s="509" t="s">
        <v>41</v>
      </c>
      <c r="HJ9" s="671"/>
      <c r="HK9" s="671"/>
      <c r="HL9" s="671"/>
      <c r="HM9" s="673" t="s">
        <v>88</v>
      </c>
      <c r="HN9" s="674"/>
    </row>
    <row r="10" spans="1:222" s="625" customFormat="1" ht="4.95" customHeight="1" thickBot="1">
      <c r="A10" s="621"/>
      <c r="B10" s="517"/>
      <c r="C10" s="518"/>
      <c r="D10" s="518"/>
      <c r="E10" s="486"/>
      <c r="F10" s="519"/>
      <c r="G10" s="676"/>
      <c r="H10" s="677"/>
      <c r="I10" s="677"/>
      <c r="J10" s="678"/>
      <c r="K10" s="678"/>
      <c r="L10" s="202"/>
      <c r="M10" s="679"/>
      <c r="N10" s="680"/>
      <c r="O10" s="680"/>
      <c r="P10" s="204"/>
      <c r="Q10" s="205"/>
      <c r="R10" s="643"/>
      <c r="S10" s="517"/>
      <c r="T10" s="518"/>
      <c r="U10" s="518"/>
      <c r="V10" s="486"/>
      <c r="W10" s="525"/>
      <c r="X10" s="677"/>
      <c r="Y10" s="677"/>
      <c r="Z10" s="678"/>
      <c r="AA10" s="678"/>
      <c r="AB10" s="202"/>
      <c r="AC10" s="679"/>
      <c r="AD10" s="680"/>
      <c r="AE10" s="680"/>
      <c r="AF10" s="204"/>
      <c r="AG10" s="205"/>
      <c r="AH10" s="643"/>
      <c r="AI10" s="517"/>
      <c r="AJ10" s="518"/>
      <c r="AK10" s="518"/>
      <c r="AL10" s="486"/>
      <c r="AM10" s="525"/>
      <c r="AN10" s="331"/>
      <c r="AO10" s="331"/>
      <c r="AP10" s="331"/>
      <c r="AQ10" s="681"/>
      <c r="AR10" s="676"/>
      <c r="AS10" s="677"/>
      <c r="AT10" s="677"/>
      <c r="AU10" s="678"/>
      <c r="AV10" s="678"/>
      <c r="AW10" s="337"/>
      <c r="AX10" s="679"/>
      <c r="AY10" s="680"/>
      <c r="AZ10" s="680"/>
      <c r="BA10" s="204"/>
      <c r="BB10" s="205"/>
      <c r="BC10" s="643"/>
      <c r="BD10" s="517"/>
      <c r="BE10" s="518"/>
      <c r="BF10" s="518"/>
      <c r="BG10" s="486"/>
      <c r="BH10" s="525"/>
      <c r="BI10" s="677"/>
      <c r="BJ10" s="677"/>
      <c r="BK10" s="678"/>
      <c r="BL10" s="678"/>
      <c r="BM10" s="202"/>
      <c r="BN10" s="679"/>
      <c r="BO10" s="680"/>
      <c r="BP10" s="680"/>
      <c r="BQ10" s="204"/>
      <c r="BR10" s="205"/>
      <c r="BS10" s="643"/>
      <c r="BT10" s="517"/>
      <c r="BU10" s="518"/>
      <c r="BV10" s="518"/>
      <c r="BW10" s="486"/>
      <c r="BX10" s="525"/>
      <c r="BY10" s="331"/>
      <c r="BZ10" s="331"/>
      <c r="CA10" s="331"/>
      <c r="CB10" s="682"/>
      <c r="CC10" s="676"/>
      <c r="CD10" s="677"/>
      <c r="CE10" s="677"/>
      <c r="CF10" s="678"/>
      <c r="CG10" s="678"/>
      <c r="CH10" s="202"/>
      <c r="CI10" s="679"/>
      <c r="CJ10" s="680"/>
      <c r="CK10" s="680"/>
      <c r="CL10" s="204"/>
      <c r="CM10" s="205"/>
      <c r="CN10" s="643"/>
      <c r="CO10" s="517"/>
      <c r="CP10" s="518"/>
      <c r="CQ10" s="518"/>
      <c r="CR10" s="486"/>
      <c r="CS10" s="525"/>
      <c r="CT10" s="677"/>
      <c r="CU10" s="677"/>
      <c r="CV10" s="678"/>
      <c r="CW10" s="678"/>
      <c r="CX10" s="202"/>
      <c r="CY10" s="679"/>
      <c r="CZ10" s="680"/>
      <c r="DA10" s="680"/>
      <c r="DB10" s="204"/>
      <c r="DC10" s="205"/>
      <c r="DD10" s="643"/>
      <c r="DE10" s="517"/>
      <c r="DF10" s="518"/>
      <c r="DG10" s="518"/>
      <c r="DH10" s="486"/>
      <c r="DI10" s="525"/>
      <c r="DJ10" s="331"/>
      <c r="DK10" s="331"/>
      <c r="DL10" s="331"/>
      <c r="DM10" s="683"/>
      <c r="DN10" s="676"/>
      <c r="DO10" s="677"/>
      <c r="DP10" s="677"/>
      <c r="DQ10" s="678"/>
      <c r="DR10" s="678"/>
      <c r="DS10" s="202"/>
      <c r="DT10" s="679"/>
      <c r="DU10" s="680"/>
      <c r="DV10" s="680"/>
      <c r="DW10" s="204"/>
      <c r="DX10" s="205"/>
      <c r="DY10" s="643"/>
      <c r="DZ10" s="517"/>
      <c r="EA10" s="518"/>
      <c r="EB10" s="518"/>
      <c r="EC10" s="486"/>
      <c r="ED10" s="525"/>
      <c r="EE10" s="677"/>
      <c r="EF10" s="677"/>
      <c r="EG10" s="678"/>
      <c r="EH10" s="678"/>
      <c r="EI10" s="202"/>
      <c r="EJ10" s="679"/>
      <c r="EK10" s="680"/>
      <c r="EL10" s="680"/>
      <c r="EM10" s="204"/>
      <c r="EN10" s="205"/>
      <c r="EO10" s="643"/>
      <c r="EP10" s="517"/>
      <c r="EQ10" s="518"/>
      <c r="ER10" s="518"/>
      <c r="ES10" s="486"/>
      <c r="ET10" s="525"/>
      <c r="EU10" s="331"/>
      <c r="EV10" s="331"/>
      <c r="EW10" s="331"/>
      <c r="EX10" s="684"/>
      <c r="EY10" s="676"/>
      <c r="EZ10" s="677"/>
      <c r="FA10" s="677"/>
      <c r="FB10" s="678"/>
      <c r="FC10" s="678"/>
      <c r="FD10" s="202"/>
      <c r="FE10" s="679"/>
      <c r="FF10" s="680"/>
      <c r="FG10" s="680"/>
      <c r="FH10" s="204"/>
      <c r="FI10" s="205"/>
      <c r="FJ10" s="643"/>
      <c r="FK10" s="517"/>
      <c r="FL10" s="518"/>
      <c r="FM10" s="518"/>
      <c r="FN10" s="486"/>
      <c r="FO10" s="525"/>
      <c r="FP10" s="677"/>
      <c r="FQ10" s="677"/>
      <c r="FR10" s="678"/>
      <c r="FS10" s="678"/>
      <c r="FT10" s="202"/>
      <c r="FU10" s="679"/>
      <c r="FV10" s="680"/>
      <c r="FW10" s="680"/>
      <c r="FX10" s="204"/>
      <c r="FY10" s="205"/>
      <c r="FZ10" s="643"/>
      <c r="GA10" s="517"/>
      <c r="GB10" s="518"/>
      <c r="GC10" s="518"/>
      <c r="GD10" s="486"/>
      <c r="GE10" s="525"/>
      <c r="GF10" s="331"/>
      <c r="GG10" s="331"/>
      <c r="GH10" s="331"/>
      <c r="GI10" s="685"/>
      <c r="GJ10" s="676"/>
      <c r="GK10" s="677"/>
      <c r="GL10" s="677"/>
      <c r="GM10" s="678"/>
      <c r="GN10" s="678"/>
      <c r="GO10" s="202"/>
      <c r="GP10" s="679"/>
      <c r="GQ10" s="680"/>
      <c r="GR10" s="680"/>
      <c r="GS10" s="204"/>
      <c r="GT10" s="205"/>
      <c r="GU10" s="643"/>
      <c r="GV10" s="517"/>
      <c r="GW10" s="518"/>
      <c r="GX10" s="518"/>
      <c r="GY10" s="486"/>
      <c r="GZ10" s="525"/>
      <c r="HA10" s="677"/>
      <c r="HB10" s="677"/>
      <c r="HC10" s="678"/>
      <c r="HD10" s="678"/>
      <c r="HE10" s="202"/>
      <c r="HF10" s="679"/>
      <c r="HG10" s="680"/>
      <c r="HH10" s="680"/>
      <c r="HI10" s="204"/>
      <c r="HJ10" s="331"/>
      <c r="HK10" s="331"/>
      <c r="HL10" s="331"/>
      <c r="HM10" s="684"/>
      <c r="HN10" s="649"/>
    </row>
    <row r="11" spans="1:222" s="698" customFormat="1" ht="16" customHeight="1">
      <c r="A11" s="686"/>
      <c r="B11" s="527">
        <v>1</v>
      </c>
      <c r="C11" s="128">
        <v>313</v>
      </c>
      <c r="D11" s="128">
        <v>381</v>
      </c>
      <c r="E11" s="129">
        <v>4</v>
      </c>
      <c r="F11" s="130">
        <v>11</v>
      </c>
      <c r="G11" s="529"/>
      <c r="H11" s="530">
        <v>1</v>
      </c>
      <c r="I11" s="531"/>
      <c r="J11" s="532">
        <f t="shared" ref="J11:K19" si="0">E11</f>
        <v>4</v>
      </c>
      <c r="K11" s="532">
        <f t="shared" si="0"/>
        <v>11</v>
      </c>
      <c r="L11" s="616">
        <v>7</v>
      </c>
      <c r="M11" s="763">
        <f>L7-K11</f>
        <v>2</v>
      </c>
      <c r="N11" s="687">
        <f t="shared" ref="N11:N19" si="1">IF(M11&lt;0,0,IF(M11&lt;18,1,IF(M11&lt;36,2,3)))</f>
        <v>1</v>
      </c>
      <c r="O11" s="688">
        <f t="shared" ref="O11:O19" si="2">J11-L11</f>
        <v>-3</v>
      </c>
      <c r="P11" s="227">
        <f t="shared" ref="P11:P19" si="3">IF(L11&lt;1,"",IF((2+O11+N11)&gt;-1,(2+O11+N11),0))</f>
        <v>0</v>
      </c>
      <c r="Q11" s="212"/>
      <c r="R11" s="217"/>
      <c r="S11" s="527">
        <v>1</v>
      </c>
      <c r="T11" s="535">
        <f>C11</f>
        <v>313</v>
      </c>
      <c r="U11" s="536">
        <v>381</v>
      </c>
      <c r="V11" s="528">
        <f>E11</f>
        <v>4</v>
      </c>
      <c r="W11" s="537">
        <f>F11</f>
        <v>11</v>
      </c>
      <c r="X11" s="539">
        <v>1</v>
      </c>
      <c r="Y11" s="540"/>
      <c r="Z11" s="532">
        <f t="shared" ref="Z11:AA19" si="4">V11</f>
        <v>4</v>
      </c>
      <c r="AA11" s="532">
        <f t="shared" si="4"/>
        <v>11</v>
      </c>
      <c r="AB11" s="616">
        <v>7</v>
      </c>
      <c r="AC11" s="763">
        <f>AB7-AA11</f>
        <v>5</v>
      </c>
      <c r="AD11" s="687">
        <f t="shared" ref="AD11:AD19" si="5">IF(AC11&lt;0,0,IF(AC11&lt;18,1,IF(AC11&lt;36,2,3)))</f>
        <v>1</v>
      </c>
      <c r="AE11" s="688">
        <f t="shared" ref="AE11:AE19" si="6">Z11-AB11</f>
        <v>-3</v>
      </c>
      <c r="AF11" s="227">
        <f t="shared" ref="AF11:AF19" si="7">IF(AB11&lt;1,"",IF((2+AE11+AD11)&gt;-1,(2+AE11+AD11),0))</f>
        <v>0</v>
      </c>
      <c r="AG11" s="212"/>
      <c r="AH11" s="217"/>
      <c r="AI11" s="527">
        <v>1</v>
      </c>
      <c r="AJ11" s="535">
        <f>T11</f>
        <v>313</v>
      </c>
      <c r="AK11" s="536">
        <v>381</v>
      </c>
      <c r="AL11" s="528">
        <f>V11</f>
        <v>4</v>
      </c>
      <c r="AM11" s="537">
        <f>W11</f>
        <v>11</v>
      </c>
      <c r="AN11" s="330" t="b">
        <f>IF(P11&gt;AF11,P11)</f>
        <v>0</v>
      </c>
      <c r="AO11" s="330" t="b">
        <f>IF(P11&lt;AF11,AF11)</f>
        <v>0</v>
      </c>
      <c r="AP11" s="330">
        <f>IF(P11=AF11,AF11)</f>
        <v>0</v>
      </c>
      <c r="AQ11" s="819">
        <f>AN11+AO11+AP11</f>
        <v>0</v>
      </c>
      <c r="AR11" s="690"/>
      <c r="AS11" s="691">
        <v>1</v>
      </c>
      <c r="AT11" s="540"/>
      <c r="AU11" s="532">
        <f t="shared" ref="AU11:AV19" si="8">AL11</f>
        <v>4</v>
      </c>
      <c r="AV11" s="532">
        <f t="shared" si="8"/>
        <v>11</v>
      </c>
      <c r="AW11" s="616">
        <v>5</v>
      </c>
      <c r="AX11" s="763">
        <f>AW7-AV11</f>
        <v>17</v>
      </c>
      <c r="AY11" s="687">
        <f t="shared" ref="AY11:AY19" si="9">IF(AX11&lt;0,0,IF(AX11&lt;18,1,IF(AX11&lt;36,2,3)))</f>
        <v>1</v>
      </c>
      <c r="AZ11" s="688">
        <f t="shared" ref="AZ11:AZ19" si="10">AU11-AW11</f>
        <v>-1</v>
      </c>
      <c r="BA11" s="227">
        <f t="shared" ref="BA11:BA19" si="11">IF(AW11&lt;1,"",IF((2+AZ11+AY11)&gt;-1,(2+AZ11+AY11),0))</f>
        <v>2</v>
      </c>
      <c r="BB11" s="212"/>
      <c r="BC11" s="217"/>
      <c r="BD11" s="527">
        <v>1</v>
      </c>
      <c r="BE11" s="535">
        <f>AJ11</f>
        <v>313</v>
      </c>
      <c r="BF11" s="536">
        <v>381</v>
      </c>
      <c r="BG11" s="528">
        <f>AL11</f>
        <v>4</v>
      </c>
      <c r="BH11" s="537">
        <f>AM11</f>
        <v>11</v>
      </c>
      <c r="BI11" s="539">
        <v>1</v>
      </c>
      <c r="BJ11" s="540"/>
      <c r="BK11" s="532">
        <f t="shared" ref="BK11:BL19" si="12">BG11</f>
        <v>4</v>
      </c>
      <c r="BL11" s="532">
        <f t="shared" si="12"/>
        <v>11</v>
      </c>
      <c r="BM11" s="616">
        <v>4</v>
      </c>
      <c r="BN11" s="763">
        <f>BM7-BL11</f>
        <v>-5</v>
      </c>
      <c r="BO11" s="687">
        <f t="shared" ref="BO11:BO19" si="13">IF(BN11&lt;0,0,IF(BN11&lt;18,1,IF(BN11&lt;36,2,3)))</f>
        <v>0</v>
      </c>
      <c r="BP11" s="688">
        <f t="shared" ref="BP11:BP19" si="14">BK11-BM11</f>
        <v>0</v>
      </c>
      <c r="BQ11" s="227">
        <f t="shared" ref="BQ11:BQ19" si="15">IF(BM11&lt;1,"",IF((2+BP11+BO11)&gt;-1,(2+BP11+BO11),0))</f>
        <v>2</v>
      </c>
      <c r="BR11" s="212"/>
      <c r="BS11" s="217"/>
      <c r="BT11" s="527">
        <v>1</v>
      </c>
      <c r="BU11" s="535">
        <f>BE11</f>
        <v>313</v>
      </c>
      <c r="BV11" s="536">
        <v>381</v>
      </c>
      <c r="BW11" s="528">
        <f>BG11</f>
        <v>4</v>
      </c>
      <c r="BX11" s="537">
        <f>BH11</f>
        <v>11</v>
      </c>
      <c r="BY11" s="330" t="b">
        <f>IF(BA11&gt;BQ11,BA11)</f>
        <v>0</v>
      </c>
      <c r="BZ11" s="330" t="b">
        <f>IF(BA11&lt;BQ11,BQ11)</f>
        <v>0</v>
      </c>
      <c r="CA11" s="330">
        <f>IF(BA11=BQ11,BQ11)</f>
        <v>2</v>
      </c>
      <c r="CB11" s="823">
        <f>BY11+BZ11+CA11</f>
        <v>2</v>
      </c>
      <c r="CC11" s="693"/>
      <c r="CD11" s="539">
        <v>1</v>
      </c>
      <c r="CE11" s="540"/>
      <c r="CF11" s="532">
        <f t="shared" ref="CF11:CG19" si="16">BW11</f>
        <v>4</v>
      </c>
      <c r="CG11" s="532">
        <f t="shared" si="16"/>
        <v>11</v>
      </c>
      <c r="CH11" s="616">
        <v>5</v>
      </c>
      <c r="CI11" s="763">
        <f>CH7-CG11</f>
        <v>5</v>
      </c>
      <c r="CJ11" s="687">
        <f t="shared" ref="CJ11:CJ19" si="17">IF(CI11&lt;0,0,IF(CI11&lt;18,1,IF(CI11&lt;36,2,3)))</f>
        <v>1</v>
      </c>
      <c r="CK11" s="688">
        <f t="shared" ref="CK11:CK19" si="18">CF11-CH11</f>
        <v>-1</v>
      </c>
      <c r="CL11" s="821">
        <f t="shared" ref="CL11:CL19" si="19">IF(CH11&lt;1,"",IF((2+CK11+CJ11)&gt;-1,(2+CK11+CJ11),0))</f>
        <v>2</v>
      </c>
      <c r="CM11" s="212"/>
      <c r="CN11" s="217"/>
      <c r="CO11" s="527">
        <v>1</v>
      </c>
      <c r="CP11" s="535">
        <f>BU11</f>
        <v>313</v>
      </c>
      <c r="CQ11" s="536">
        <v>381</v>
      </c>
      <c r="CR11" s="528">
        <f>BW11</f>
        <v>4</v>
      </c>
      <c r="CS11" s="537">
        <f>BX11</f>
        <v>11</v>
      </c>
      <c r="CT11" s="539">
        <v>1</v>
      </c>
      <c r="CU11" s="540"/>
      <c r="CV11" s="532">
        <f t="shared" ref="CV11:CW19" si="20">CR11</f>
        <v>4</v>
      </c>
      <c r="CW11" s="532">
        <f t="shared" si="20"/>
        <v>11</v>
      </c>
      <c r="CX11" s="616">
        <v>7</v>
      </c>
      <c r="CY11" s="763">
        <f>CX7-CW11</f>
        <v>12</v>
      </c>
      <c r="CZ11" s="687">
        <f t="shared" ref="CZ11:CZ19" si="21">IF(CY11&lt;0,0,IF(CY11&lt;18,1,IF(CY11&lt;36,2,3)))</f>
        <v>1</v>
      </c>
      <c r="DA11" s="688">
        <f t="shared" ref="DA11:DA19" si="22">CV11-CX11</f>
        <v>-3</v>
      </c>
      <c r="DB11" s="227">
        <f t="shared" ref="DB11:DB19" si="23">IF(CX11&lt;1,"",IF((2+DA11+CZ11)&gt;-1,(2+DA11+CZ11),0))</f>
        <v>0</v>
      </c>
      <c r="DC11" s="212"/>
      <c r="DD11" s="217"/>
      <c r="DE11" s="527">
        <v>1</v>
      </c>
      <c r="DF11" s="535">
        <f>CP11</f>
        <v>313</v>
      </c>
      <c r="DG11" s="536">
        <v>381</v>
      </c>
      <c r="DH11" s="528">
        <f>CR11</f>
        <v>4</v>
      </c>
      <c r="DI11" s="537">
        <f>CS11</f>
        <v>11</v>
      </c>
      <c r="DJ11" s="330">
        <f>IF(CL11&gt;DB11,CL11)</f>
        <v>2</v>
      </c>
      <c r="DK11" s="330" t="b">
        <f>IF(CL11&lt;DB11,DB11)</f>
        <v>0</v>
      </c>
      <c r="DL11" s="330" t="b">
        <f>IF(CL11=DB11,DB11)</f>
        <v>0</v>
      </c>
      <c r="DM11" s="694">
        <f>DJ11+DK11+DL11</f>
        <v>2</v>
      </c>
      <c r="DN11" s="693"/>
      <c r="DO11" s="539">
        <v>1</v>
      </c>
      <c r="DP11" s="540"/>
      <c r="DQ11" s="532">
        <f t="shared" ref="DQ11:DR19" si="24">DH11</f>
        <v>4</v>
      </c>
      <c r="DR11" s="532">
        <f t="shared" si="24"/>
        <v>11</v>
      </c>
      <c r="DS11" s="616">
        <v>6</v>
      </c>
      <c r="DT11" s="763">
        <f>DS7-DR11</f>
        <v>11</v>
      </c>
      <c r="DU11" s="687">
        <f t="shared" ref="DU11:DU19" si="25">IF(DT11&lt;0,0,IF(DT11&lt;18,1,IF(DT11&lt;36,2,3)))</f>
        <v>1</v>
      </c>
      <c r="DV11" s="688">
        <f t="shared" ref="DV11:DV19" si="26">DQ11-DS11</f>
        <v>-2</v>
      </c>
      <c r="DW11" s="821">
        <f t="shared" ref="DW11:DW19" si="27">IF(DS11&lt;1,"",IF((2+DV11+DU11)&gt;-1,(2+DV11+DU11),0))</f>
        <v>1</v>
      </c>
      <c r="DX11" s="212"/>
      <c r="DY11" s="217"/>
      <c r="DZ11" s="527">
        <v>1</v>
      </c>
      <c r="EA11" s="535">
        <f>DF11</f>
        <v>313</v>
      </c>
      <c r="EB11" s="536">
        <v>381</v>
      </c>
      <c r="EC11" s="528">
        <f>DH11</f>
        <v>4</v>
      </c>
      <c r="ED11" s="537">
        <f>DI11</f>
        <v>11</v>
      </c>
      <c r="EE11" s="539">
        <v>1</v>
      </c>
      <c r="EF11" s="540"/>
      <c r="EG11" s="532">
        <f t="shared" ref="EG11:EH19" si="28">EC11</f>
        <v>4</v>
      </c>
      <c r="EH11" s="532">
        <f t="shared" si="28"/>
        <v>11</v>
      </c>
      <c r="EI11" s="616">
        <v>7</v>
      </c>
      <c r="EJ11" s="763">
        <f>EI7-EH11</f>
        <v>11</v>
      </c>
      <c r="EK11" s="687">
        <f t="shared" ref="EK11:EK19" si="29">IF(EJ11&lt;0,0,IF(EJ11&lt;18,1,IF(EJ11&lt;36,2,3)))</f>
        <v>1</v>
      </c>
      <c r="EL11" s="688">
        <f t="shared" ref="EL11:EL19" si="30">EG11-EI11</f>
        <v>-3</v>
      </c>
      <c r="EM11" s="227">
        <f t="shared" ref="EM11:EM19" si="31">IF(EI11&lt;1,"",IF((2+EL11+EK11)&gt;-1,(2+EL11+EK11),0))</f>
        <v>0</v>
      </c>
      <c r="EN11" s="212"/>
      <c r="EO11" s="217"/>
      <c r="EP11" s="527">
        <v>1</v>
      </c>
      <c r="EQ11" s="535">
        <f>EA11</f>
        <v>313</v>
      </c>
      <c r="ER11" s="536">
        <v>381</v>
      </c>
      <c r="ES11" s="528">
        <f>EC11</f>
        <v>4</v>
      </c>
      <c r="ET11" s="537">
        <f>ED11</f>
        <v>11</v>
      </c>
      <c r="EU11" s="330">
        <f>IF(DW11&gt;EM11,DW11)</f>
        <v>1</v>
      </c>
      <c r="EV11" s="330" t="b">
        <f>IF(DW11&lt;EM11,EM11)</f>
        <v>0</v>
      </c>
      <c r="EW11" s="330" t="b">
        <f>IF(DW11=EM11,EM11)</f>
        <v>0</v>
      </c>
      <c r="EX11" s="689">
        <f>EU11+EV11+EW11</f>
        <v>1</v>
      </c>
      <c r="EY11" s="693"/>
      <c r="EZ11" s="539">
        <v>1</v>
      </c>
      <c r="FA11" s="540"/>
      <c r="FB11" s="532">
        <f t="shared" ref="FB11:FC19" si="32">ES11</f>
        <v>4</v>
      </c>
      <c r="FC11" s="532">
        <f t="shared" si="32"/>
        <v>11</v>
      </c>
      <c r="FD11" s="616">
        <v>6</v>
      </c>
      <c r="FE11" s="763">
        <f>FD7-FC11</f>
        <v>3</v>
      </c>
      <c r="FF11" s="687">
        <f t="shared" ref="FF11:FF19" si="33">IF(FE11&lt;0,0,IF(FE11&lt;18,1,IF(FE11&lt;36,2,3)))</f>
        <v>1</v>
      </c>
      <c r="FG11" s="688">
        <f t="shared" ref="FG11:FG19" si="34">FB11-FD11</f>
        <v>-2</v>
      </c>
      <c r="FH11" s="227">
        <f t="shared" ref="FH11:FH19" si="35">IF(FD11&lt;1,"",IF((2+FG11+FF11)&gt;-1,(2+FG11+FF11),0))</f>
        <v>1</v>
      </c>
      <c r="FI11" s="212"/>
      <c r="FJ11" s="217"/>
      <c r="FK11" s="527">
        <v>1</v>
      </c>
      <c r="FL11" s="535">
        <f>EQ11</f>
        <v>313</v>
      </c>
      <c r="FM11" s="536">
        <v>381</v>
      </c>
      <c r="FN11" s="528">
        <f>ES11</f>
        <v>4</v>
      </c>
      <c r="FO11" s="537">
        <f>ET11</f>
        <v>11</v>
      </c>
      <c r="FP11" s="539">
        <v>1</v>
      </c>
      <c r="FQ11" s="540"/>
      <c r="FR11" s="532">
        <f t="shared" ref="FR11:FS19" si="36">FN11</f>
        <v>4</v>
      </c>
      <c r="FS11" s="532">
        <f t="shared" si="36"/>
        <v>11</v>
      </c>
      <c r="FT11" s="616">
        <v>4</v>
      </c>
      <c r="FU11" s="763">
        <f>FT7-FS11</f>
        <v>11</v>
      </c>
      <c r="FV11" s="687">
        <f t="shared" ref="FV11:FV19" si="37">IF(FU11&lt;0,0,IF(FU11&lt;18,1,IF(FU11&lt;36,2,3)))</f>
        <v>1</v>
      </c>
      <c r="FW11" s="688">
        <f t="shared" ref="FW11:FW19" si="38">FR11-FT11</f>
        <v>0</v>
      </c>
      <c r="FX11" s="821">
        <f t="shared" ref="FX11:FX19" si="39">IF(FT11&lt;1,"",IF((2+FW11+FV11)&gt;-1,(2+FW11+FV11),0))</f>
        <v>3</v>
      </c>
      <c r="FY11" s="212"/>
      <c r="FZ11" s="217"/>
      <c r="GA11" s="527">
        <v>1</v>
      </c>
      <c r="GB11" s="535">
        <f>FL11</f>
        <v>313</v>
      </c>
      <c r="GC11" s="536">
        <v>381</v>
      </c>
      <c r="GD11" s="528">
        <f>FN11</f>
        <v>4</v>
      </c>
      <c r="GE11" s="537">
        <f>FO11</f>
        <v>11</v>
      </c>
      <c r="GF11" s="330" t="b">
        <f>IF(FH11&gt;FX11,FH11)</f>
        <v>0</v>
      </c>
      <c r="GG11" s="330">
        <f>IF(FH11&lt;FX11,FX11)</f>
        <v>3</v>
      </c>
      <c r="GH11" s="330" t="b">
        <f>IF(FH11=FX11,FX11)</f>
        <v>0</v>
      </c>
      <c r="GI11" s="689">
        <f>GF11+GG11+GH11</f>
        <v>3</v>
      </c>
      <c r="GJ11" s="693"/>
      <c r="GK11" s="539">
        <v>1</v>
      </c>
      <c r="GL11" s="540"/>
      <c r="GM11" s="532">
        <f t="shared" ref="GM11:GN19" si="40">GD11</f>
        <v>4</v>
      </c>
      <c r="GN11" s="532">
        <f t="shared" si="40"/>
        <v>11</v>
      </c>
      <c r="GO11" s="616">
        <v>6</v>
      </c>
      <c r="GP11" s="763">
        <f>GO7-GN11</f>
        <v>12</v>
      </c>
      <c r="GQ11" s="687">
        <f t="shared" ref="GQ11:GQ19" si="41">IF(GP11&lt;0,0,IF(GP11&lt;18,1,IF(GP11&lt;36,2,3)))</f>
        <v>1</v>
      </c>
      <c r="GR11" s="688">
        <f t="shared" ref="GR11:GR19" si="42">GM11-GO11</f>
        <v>-2</v>
      </c>
      <c r="GS11" s="227">
        <f t="shared" ref="GS11:GS19" si="43">IF(GO11&lt;1,"",IF((2+GR11+GQ11)&gt;-1,(2+GR11+GQ11),0))</f>
        <v>1</v>
      </c>
      <c r="GT11" s="212"/>
      <c r="GU11" s="217"/>
      <c r="GV11" s="527">
        <v>1</v>
      </c>
      <c r="GW11" s="535">
        <f>GB11</f>
        <v>313</v>
      </c>
      <c r="GX11" s="536">
        <v>381</v>
      </c>
      <c r="GY11" s="528">
        <f>GD11</f>
        <v>4</v>
      </c>
      <c r="GZ11" s="537">
        <f>GE11</f>
        <v>11</v>
      </c>
      <c r="HA11" s="539">
        <v>1</v>
      </c>
      <c r="HB11" s="540"/>
      <c r="HC11" s="532">
        <f t="shared" ref="HC11:HD19" si="44">GY11</f>
        <v>4</v>
      </c>
      <c r="HD11" s="532">
        <f t="shared" si="44"/>
        <v>11</v>
      </c>
      <c r="HE11" s="616">
        <v>4</v>
      </c>
      <c r="HF11" s="763">
        <f>HE7-HD11</f>
        <v>6</v>
      </c>
      <c r="HG11" s="687">
        <f t="shared" ref="HG11:HG19" si="45">IF(HF11&lt;0,0,IF(HF11&lt;18,1,IF(HF11&lt;36,2,3)))</f>
        <v>1</v>
      </c>
      <c r="HH11" s="688">
        <f t="shared" ref="HH11:HH19" si="46">HC11-HE11</f>
        <v>0</v>
      </c>
      <c r="HI11" s="821">
        <f t="shared" ref="HI11:HI19" si="47">IF(HE11&lt;1,"",IF((2+HH11+HG11)&gt;-1,(2+HH11+HG11),0))</f>
        <v>3</v>
      </c>
      <c r="HJ11" s="330" t="b">
        <f>IF(GS11&gt;HI11,GS11)</f>
        <v>0</v>
      </c>
      <c r="HK11" s="330">
        <f>IF(GS11&lt;HI11,HI11)</f>
        <v>3</v>
      </c>
      <c r="HL11" s="330" t="b">
        <f>IF(GS11=HI11,HI11)</f>
        <v>0</v>
      </c>
      <c r="HM11" s="697">
        <f>HJ11+HK11+HL11</f>
        <v>3</v>
      </c>
      <c r="HN11" s="696"/>
    </row>
    <row r="12" spans="1:222" s="698" customFormat="1" ht="16" customHeight="1">
      <c r="A12" s="686"/>
      <c r="B12" s="527">
        <v>2</v>
      </c>
      <c r="C12" s="128">
        <v>424</v>
      </c>
      <c r="D12" s="128">
        <v>491</v>
      </c>
      <c r="E12" s="129">
        <v>4</v>
      </c>
      <c r="F12" s="130">
        <v>1</v>
      </c>
      <c r="G12" s="529"/>
      <c r="H12" s="530">
        <v>2</v>
      </c>
      <c r="I12" s="531"/>
      <c r="J12" s="532">
        <f t="shared" si="0"/>
        <v>4</v>
      </c>
      <c r="K12" s="532">
        <f t="shared" si="0"/>
        <v>1</v>
      </c>
      <c r="L12" s="617">
        <v>6</v>
      </c>
      <c r="M12" s="615">
        <f>L7-K12</f>
        <v>12</v>
      </c>
      <c r="N12" s="533">
        <f t="shared" si="1"/>
        <v>1</v>
      </c>
      <c r="O12" s="534">
        <f t="shared" si="2"/>
        <v>-2</v>
      </c>
      <c r="P12" s="228">
        <f t="shared" si="3"/>
        <v>1</v>
      </c>
      <c r="Q12" s="212"/>
      <c r="R12" s="217"/>
      <c r="S12" s="527">
        <v>2</v>
      </c>
      <c r="T12" s="535">
        <f t="shared" ref="T12:T19" si="48">C12</f>
        <v>424</v>
      </c>
      <c r="U12" s="536">
        <v>381</v>
      </c>
      <c r="V12" s="528">
        <f t="shared" ref="V12:W19" si="49">E12</f>
        <v>4</v>
      </c>
      <c r="W12" s="537">
        <f t="shared" si="49"/>
        <v>1</v>
      </c>
      <c r="X12" s="539">
        <v>2</v>
      </c>
      <c r="Y12" s="540"/>
      <c r="Z12" s="532">
        <f t="shared" si="4"/>
        <v>4</v>
      </c>
      <c r="AA12" s="532">
        <f t="shared" si="4"/>
        <v>1</v>
      </c>
      <c r="AB12" s="617">
        <v>4</v>
      </c>
      <c r="AC12" s="615">
        <f>AB7-AA12</f>
        <v>15</v>
      </c>
      <c r="AD12" s="533">
        <f t="shared" si="5"/>
        <v>1</v>
      </c>
      <c r="AE12" s="534">
        <f t="shared" si="6"/>
        <v>0</v>
      </c>
      <c r="AF12" s="817">
        <f t="shared" si="7"/>
        <v>3</v>
      </c>
      <c r="AG12" s="212"/>
      <c r="AH12" s="217"/>
      <c r="AI12" s="527">
        <v>2</v>
      </c>
      <c r="AJ12" s="535">
        <f t="shared" ref="AJ12:AJ19" si="50">T12</f>
        <v>424</v>
      </c>
      <c r="AK12" s="536">
        <v>381</v>
      </c>
      <c r="AL12" s="528">
        <f t="shared" ref="AL12:AM19" si="51">V12</f>
        <v>4</v>
      </c>
      <c r="AM12" s="537">
        <f t="shared" si="51"/>
        <v>1</v>
      </c>
      <c r="AN12" s="330" t="b">
        <f t="shared" ref="AN12:AN19" si="52">IF(P12&gt;AF12,P12)</f>
        <v>0</v>
      </c>
      <c r="AO12" s="330">
        <f t="shared" ref="AO12:AO19" si="53">IF(P12&lt;AF12,AF12)</f>
        <v>3</v>
      </c>
      <c r="AP12" s="330" t="b">
        <f t="shared" ref="AP12:AP19" si="54">IF(P12=AF12,AF12)</f>
        <v>0</v>
      </c>
      <c r="AQ12" s="699">
        <f t="shared" ref="AQ12:AQ19" si="55">AN12+AO12+AP12</f>
        <v>3</v>
      </c>
      <c r="AR12" s="690"/>
      <c r="AS12" s="691">
        <v>2</v>
      </c>
      <c r="AT12" s="540"/>
      <c r="AU12" s="532">
        <f t="shared" si="8"/>
        <v>4</v>
      </c>
      <c r="AV12" s="532">
        <f t="shared" si="8"/>
        <v>1</v>
      </c>
      <c r="AW12" s="617">
        <v>6</v>
      </c>
      <c r="AX12" s="615">
        <f>AW7-AV12</f>
        <v>27</v>
      </c>
      <c r="AY12" s="533">
        <f t="shared" si="9"/>
        <v>2</v>
      </c>
      <c r="AZ12" s="534">
        <f t="shared" si="10"/>
        <v>-2</v>
      </c>
      <c r="BA12" s="817">
        <f t="shared" si="11"/>
        <v>2</v>
      </c>
      <c r="BB12" s="212"/>
      <c r="BC12" s="217"/>
      <c r="BD12" s="527">
        <v>2</v>
      </c>
      <c r="BE12" s="535">
        <f t="shared" ref="BE12:BE19" si="56">AJ12</f>
        <v>424</v>
      </c>
      <c r="BF12" s="536">
        <v>381</v>
      </c>
      <c r="BG12" s="528">
        <f t="shared" ref="BG12:BH19" si="57">AL12</f>
        <v>4</v>
      </c>
      <c r="BH12" s="537">
        <f t="shared" si="57"/>
        <v>1</v>
      </c>
      <c r="BI12" s="539">
        <v>2</v>
      </c>
      <c r="BJ12" s="540"/>
      <c r="BK12" s="532">
        <f t="shared" si="12"/>
        <v>4</v>
      </c>
      <c r="BL12" s="532">
        <f t="shared" si="12"/>
        <v>1</v>
      </c>
      <c r="BM12" s="617">
        <v>8</v>
      </c>
      <c r="BN12" s="615">
        <f>BM7-BL12</f>
        <v>5</v>
      </c>
      <c r="BO12" s="533">
        <f t="shared" si="13"/>
        <v>1</v>
      </c>
      <c r="BP12" s="534">
        <f t="shared" si="14"/>
        <v>-4</v>
      </c>
      <c r="BQ12" s="228">
        <f t="shared" si="15"/>
        <v>0</v>
      </c>
      <c r="BR12" s="212"/>
      <c r="BS12" s="217"/>
      <c r="BT12" s="527">
        <v>2</v>
      </c>
      <c r="BU12" s="535">
        <f t="shared" ref="BU12:BU19" si="58">BE12</f>
        <v>424</v>
      </c>
      <c r="BV12" s="536">
        <v>381</v>
      </c>
      <c r="BW12" s="528">
        <f t="shared" ref="BW12:BX19" si="59">BG12</f>
        <v>4</v>
      </c>
      <c r="BX12" s="537">
        <f t="shared" si="59"/>
        <v>1</v>
      </c>
      <c r="BY12" s="330">
        <f t="shared" ref="BY12:BY19" si="60">IF(BA12&gt;BQ12,BA12)</f>
        <v>2</v>
      </c>
      <c r="BZ12" s="330" t="b">
        <f t="shared" ref="BZ12:BZ19" si="61">IF(BA12&lt;BQ12,BQ12)</f>
        <v>0</v>
      </c>
      <c r="CA12" s="330" t="b">
        <f t="shared" ref="CA12:CA19" si="62">IF(BA12=BQ12,BQ12)</f>
        <v>0</v>
      </c>
      <c r="CB12" s="700">
        <f t="shared" ref="CB12:CB19" si="63">BY12+BZ12+CA12</f>
        <v>2</v>
      </c>
      <c r="CC12" s="693"/>
      <c r="CD12" s="539">
        <v>2</v>
      </c>
      <c r="CE12" s="540"/>
      <c r="CF12" s="532">
        <f t="shared" si="16"/>
        <v>4</v>
      </c>
      <c r="CG12" s="532">
        <f t="shared" si="16"/>
        <v>1</v>
      </c>
      <c r="CH12" s="617">
        <v>5</v>
      </c>
      <c r="CI12" s="615">
        <f>CH7-CG12</f>
        <v>15</v>
      </c>
      <c r="CJ12" s="533">
        <f t="shared" si="17"/>
        <v>1</v>
      </c>
      <c r="CK12" s="534">
        <f t="shared" si="18"/>
        <v>-1</v>
      </c>
      <c r="CL12" s="228">
        <f t="shared" si="19"/>
        <v>2</v>
      </c>
      <c r="CM12" s="212"/>
      <c r="CN12" s="217"/>
      <c r="CO12" s="527">
        <v>2</v>
      </c>
      <c r="CP12" s="535">
        <f t="shared" ref="CP12:CP19" si="64">BU12</f>
        <v>424</v>
      </c>
      <c r="CQ12" s="536">
        <v>381</v>
      </c>
      <c r="CR12" s="528">
        <f t="shared" ref="CR12:CS19" si="65">BW12</f>
        <v>4</v>
      </c>
      <c r="CS12" s="537">
        <f t="shared" si="65"/>
        <v>1</v>
      </c>
      <c r="CT12" s="539">
        <v>2</v>
      </c>
      <c r="CU12" s="540"/>
      <c r="CV12" s="532">
        <f t="shared" si="20"/>
        <v>4</v>
      </c>
      <c r="CW12" s="532">
        <f t="shared" si="20"/>
        <v>1</v>
      </c>
      <c r="CX12" s="617">
        <v>5</v>
      </c>
      <c r="CY12" s="615">
        <f>CX7-CW12</f>
        <v>22</v>
      </c>
      <c r="CZ12" s="533">
        <f t="shared" si="21"/>
        <v>2</v>
      </c>
      <c r="DA12" s="534">
        <f t="shared" si="22"/>
        <v>-1</v>
      </c>
      <c r="DB12" s="817">
        <f t="shared" si="23"/>
        <v>3</v>
      </c>
      <c r="DC12" s="212"/>
      <c r="DD12" s="217"/>
      <c r="DE12" s="527">
        <v>2</v>
      </c>
      <c r="DF12" s="535">
        <f t="shared" ref="DF12:DF19" si="66">CP12</f>
        <v>424</v>
      </c>
      <c r="DG12" s="536">
        <v>381</v>
      </c>
      <c r="DH12" s="528">
        <f t="shared" ref="DH12:DI19" si="67">CR12</f>
        <v>4</v>
      </c>
      <c r="DI12" s="537">
        <f t="shared" si="67"/>
        <v>1</v>
      </c>
      <c r="DJ12" s="330" t="b">
        <f t="shared" ref="DJ12:DJ19" si="68">IF(CL12&gt;DB12,CL12)</f>
        <v>0</v>
      </c>
      <c r="DK12" s="330">
        <f t="shared" ref="DK12:DK19" si="69">IF(CL12&lt;DB12,DB12)</f>
        <v>3</v>
      </c>
      <c r="DL12" s="330" t="b">
        <f t="shared" ref="DL12:DL19" si="70">IF(CL12=DB12,DB12)</f>
        <v>0</v>
      </c>
      <c r="DM12" s="701">
        <f t="shared" ref="DM12:DM19" si="71">DJ12+DK12+DL12</f>
        <v>3</v>
      </c>
      <c r="DN12" s="693"/>
      <c r="DO12" s="539">
        <v>2</v>
      </c>
      <c r="DP12" s="540"/>
      <c r="DQ12" s="532">
        <f t="shared" si="24"/>
        <v>4</v>
      </c>
      <c r="DR12" s="532">
        <f t="shared" si="24"/>
        <v>1</v>
      </c>
      <c r="DS12" s="617">
        <v>8</v>
      </c>
      <c r="DT12" s="615">
        <f>DS7-DR12</f>
        <v>21</v>
      </c>
      <c r="DU12" s="533">
        <f t="shared" si="25"/>
        <v>2</v>
      </c>
      <c r="DV12" s="534">
        <f t="shared" si="26"/>
        <v>-4</v>
      </c>
      <c r="DW12" s="228">
        <f t="shared" si="27"/>
        <v>0</v>
      </c>
      <c r="DX12" s="212"/>
      <c r="DY12" s="217"/>
      <c r="DZ12" s="527">
        <v>2</v>
      </c>
      <c r="EA12" s="535">
        <f t="shared" ref="EA12:EA19" si="72">DF12</f>
        <v>424</v>
      </c>
      <c r="EB12" s="536">
        <v>381</v>
      </c>
      <c r="EC12" s="528">
        <f t="shared" ref="EC12:ED19" si="73">DH12</f>
        <v>4</v>
      </c>
      <c r="ED12" s="537">
        <f t="shared" si="73"/>
        <v>1</v>
      </c>
      <c r="EE12" s="539">
        <v>2</v>
      </c>
      <c r="EF12" s="540"/>
      <c r="EG12" s="532">
        <f t="shared" si="28"/>
        <v>4</v>
      </c>
      <c r="EH12" s="532">
        <f t="shared" si="28"/>
        <v>1</v>
      </c>
      <c r="EI12" s="617">
        <v>4</v>
      </c>
      <c r="EJ12" s="615">
        <f>EI7-EH12</f>
        <v>21</v>
      </c>
      <c r="EK12" s="533">
        <f t="shared" si="29"/>
        <v>2</v>
      </c>
      <c r="EL12" s="534">
        <f t="shared" si="30"/>
        <v>0</v>
      </c>
      <c r="EM12" s="817">
        <f t="shared" si="31"/>
        <v>4</v>
      </c>
      <c r="EN12" s="212"/>
      <c r="EO12" s="217"/>
      <c r="EP12" s="527">
        <v>2</v>
      </c>
      <c r="EQ12" s="535">
        <f t="shared" ref="EQ12:EQ19" si="74">EA12</f>
        <v>424</v>
      </c>
      <c r="ER12" s="536">
        <v>381</v>
      </c>
      <c r="ES12" s="528">
        <f t="shared" ref="ES12:ET19" si="75">EC12</f>
        <v>4</v>
      </c>
      <c r="ET12" s="537">
        <f t="shared" si="75"/>
        <v>1</v>
      </c>
      <c r="EU12" s="330" t="b">
        <f t="shared" ref="EU12:EU19" si="76">IF(DW12&gt;EM12,DW12)</f>
        <v>0</v>
      </c>
      <c r="EV12" s="330">
        <f t="shared" ref="EV12:EV19" si="77">IF(DW12&lt;EM12,EM12)</f>
        <v>4</v>
      </c>
      <c r="EW12" s="330" t="b">
        <f t="shared" ref="EW12:EW19" si="78">IF(DW12=EM12,EM12)</f>
        <v>0</v>
      </c>
      <c r="EX12" s="699">
        <f t="shared" ref="EX12:EX19" si="79">EU12+EV12+EW12</f>
        <v>4</v>
      </c>
      <c r="EY12" s="693"/>
      <c r="EZ12" s="539">
        <v>2</v>
      </c>
      <c r="FA12" s="540"/>
      <c r="FB12" s="532">
        <f t="shared" si="32"/>
        <v>4</v>
      </c>
      <c r="FC12" s="532">
        <f t="shared" si="32"/>
        <v>1</v>
      </c>
      <c r="FD12" s="617">
        <v>4</v>
      </c>
      <c r="FE12" s="615">
        <f>FD7-FC12</f>
        <v>13</v>
      </c>
      <c r="FF12" s="533">
        <f t="shared" si="33"/>
        <v>1</v>
      </c>
      <c r="FG12" s="534">
        <f t="shared" si="34"/>
        <v>0</v>
      </c>
      <c r="FH12" s="228">
        <f t="shared" si="35"/>
        <v>3</v>
      </c>
      <c r="FI12" s="212"/>
      <c r="FJ12" s="217"/>
      <c r="FK12" s="527">
        <v>2</v>
      </c>
      <c r="FL12" s="535">
        <f t="shared" ref="FL12:FL19" si="80">EQ12</f>
        <v>424</v>
      </c>
      <c r="FM12" s="536">
        <v>381</v>
      </c>
      <c r="FN12" s="528">
        <f t="shared" ref="FN12:FO19" si="81">ES12</f>
        <v>4</v>
      </c>
      <c r="FO12" s="537">
        <f t="shared" si="81"/>
        <v>1</v>
      </c>
      <c r="FP12" s="539">
        <v>2</v>
      </c>
      <c r="FQ12" s="540"/>
      <c r="FR12" s="532">
        <f t="shared" si="36"/>
        <v>4</v>
      </c>
      <c r="FS12" s="532">
        <f t="shared" si="36"/>
        <v>1</v>
      </c>
      <c r="FT12" s="617">
        <v>5</v>
      </c>
      <c r="FU12" s="615">
        <f>FT7-FS12</f>
        <v>21</v>
      </c>
      <c r="FV12" s="533">
        <f t="shared" si="37"/>
        <v>2</v>
      </c>
      <c r="FW12" s="534">
        <f t="shared" si="38"/>
        <v>-1</v>
      </c>
      <c r="FX12" s="228">
        <f t="shared" si="39"/>
        <v>3</v>
      </c>
      <c r="FY12" s="212"/>
      <c r="FZ12" s="217"/>
      <c r="GA12" s="527">
        <v>2</v>
      </c>
      <c r="GB12" s="535">
        <f t="shared" ref="GB12:GB19" si="82">FL12</f>
        <v>424</v>
      </c>
      <c r="GC12" s="536">
        <v>381</v>
      </c>
      <c r="GD12" s="528">
        <f t="shared" ref="GD12:GE19" si="83">FN12</f>
        <v>4</v>
      </c>
      <c r="GE12" s="537">
        <f t="shared" si="83"/>
        <v>1</v>
      </c>
      <c r="GF12" s="330" t="b">
        <f t="shared" ref="GF12:GF19" si="84">IF(FH12&gt;FX12,FH12)</f>
        <v>0</v>
      </c>
      <c r="GG12" s="330" t="b">
        <f t="shared" ref="GG12:GG19" si="85">IF(FH12&lt;FX12,FX12)</f>
        <v>0</v>
      </c>
      <c r="GH12" s="330">
        <f t="shared" ref="GH12:GH19" si="86">IF(FH12=FX12,FX12)</f>
        <v>3</v>
      </c>
      <c r="GI12" s="820">
        <f t="shared" ref="GI12:GI19" si="87">GF12+GG12+GH12</f>
        <v>3</v>
      </c>
      <c r="GJ12" s="693"/>
      <c r="GK12" s="539">
        <v>2</v>
      </c>
      <c r="GL12" s="540"/>
      <c r="GM12" s="532">
        <f t="shared" si="40"/>
        <v>4</v>
      </c>
      <c r="GN12" s="532">
        <f t="shared" si="40"/>
        <v>1</v>
      </c>
      <c r="GO12" s="617">
        <v>6</v>
      </c>
      <c r="GP12" s="615">
        <f>GO7-GN12</f>
        <v>22</v>
      </c>
      <c r="GQ12" s="533">
        <f t="shared" si="41"/>
        <v>2</v>
      </c>
      <c r="GR12" s="534">
        <f t="shared" si="42"/>
        <v>-2</v>
      </c>
      <c r="GS12" s="228">
        <f t="shared" si="43"/>
        <v>2</v>
      </c>
      <c r="GT12" s="212"/>
      <c r="GU12" s="217"/>
      <c r="GV12" s="527">
        <v>2</v>
      </c>
      <c r="GW12" s="535">
        <f t="shared" ref="GW12:GW19" si="88">GB12</f>
        <v>424</v>
      </c>
      <c r="GX12" s="536">
        <v>381</v>
      </c>
      <c r="GY12" s="528">
        <f t="shared" ref="GY12:GZ19" si="89">GD12</f>
        <v>4</v>
      </c>
      <c r="GZ12" s="537">
        <f t="shared" si="89"/>
        <v>1</v>
      </c>
      <c r="HA12" s="539">
        <v>2</v>
      </c>
      <c r="HB12" s="540"/>
      <c r="HC12" s="532">
        <f t="shared" si="44"/>
        <v>4</v>
      </c>
      <c r="HD12" s="532">
        <f t="shared" si="44"/>
        <v>1</v>
      </c>
      <c r="HE12" s="617">
        <v>4</v>
      </c>
      <c r="HF12" s="615">
        <f>HE7-HD12</f>
        <v>16</v>
      </c>
      <c r="HG12" s="533">
        <f t="shared" si="45"/>
        <v>1</v>
      </c>
      <c r="HH12" s="534">
        <f t="shared" si="46"/>
        <v>0</v>
      </c>
      <c r="HI12" s="817">
        <f t="shared" si="47"/>
        <v>3</v>
      </c>
      <c r="HJ12" s="330" t="b">
        <f>IF(GS12&gt;HI12,GS12)</f>
        <v>0</v>
      </c>
      <c r="HK12" s="330">
        <f>IF(GS12&lt;HI12,HI12)</f>
        <v>3</v>
      </c>
      <c r="HL12" s="330" t="b">
        <f t="shared" ref="HL12:HL19" si="90">IF(GS12=HI12,HI12)</f>
        <v>0</v>
      </c>
      <c r="HM12" s="702">
        <f t="shared" ref="HM12:HM19" si="91">HJ12+HK12+HL12</f>
        <v>3</v>
      </c>
      <c r="HN12" s="696"/>
    </row>
    <row r="13" spans="1:222" s="698" customFormat="1" ht="16" customHeight="1">
      <c r="A13" s="686"/>
      <c r="B13" s="527">
        <v>3</v>
      </c>
      <c r="C13" s="128">
        <v>136</v>
      </c>
      <c r="D13" s="128">
        <v>360</v>
      </c>
      <c r="E13" s="129">
        <v>3</v>
      </c>
      <c r="F13" s="130">
        <v>17</v>
      </c>
      <c r="G13" s="529"/>
      <c r="H13" s="530">
        <v>3</v>
      </c>
      <c r="I13" s="531"/>
      <c r="J13" s="532">
        <f t="shared" si="0"/>
        <v>3</v>
      </c>
      <c r="K13" s="532">
        <f t="shared" si="0"/>
        <v>17</v>
      </c>
      <c r="L13" s="617">
        <v>6</v>
      </c>
      <c r="M13" s="615">
        <f>L7-K13</f>
        <v>-4</v>
      </c>
      <c r="N13" s="533">
        <f t="shared" si="1"/>
        <v>0</v>
      </c>
      <c r="O13" s="534">
        <f t="shared" si="2"/>
        <v>-3</v>
      </c>
      <c r="P13" s="228">
        <f t="shared" si="3"/>
        <v>0</v>
      </c>
      <c r="Q13" s="212"/>
      <c r="R13" s="217"/>
      <c r="S13" s="527">
        <v>3</v>
      </c>
      <c r="T13" s="535">
        <f t="shared" si="48"/>
        <v>136</v>
      </c>
      <c r="U13" s="536">
        <v>381</v>
      </c>
      <c r="V13" s="528">
        <f t="shared" si="49"/>
        <v>3</v>
      </c>
      <c r="W13" s="537">
        <f t="shared" si="49"/>
        <v>17</v>
      </c>
      <c r="X13" s="539">
        <v>3</v>
      </c>
      <c r="Y13" s="540"/>
      <c r="Z13" s="532">
        <f t="shared" si="4"/>
        <v>3</v>
      </c>
      <c r="AA13" s="532">
        <f t="shared" si="4"/>
        <v>17</v>
      </c>
      <c r="AB13" s="617">
        <v>6</v>
      </c>
      <c r="AC13" s="615">
        <f>AB7-AA13</f>
        <v>-1</v>
      </c>
      <c r="AD13" s="533">
        <f t="shared" si="5"/>
        <v>0</v>
      </c>
      <c r="AE13" s="534">
        <f t="shared" si="6"/>
        <v>-3</v>
      </c>
      <c r="AF13" s="228">
        <f t="shared" si="7"/>
        <v>0</v>
      </c>
      <c r="AG13" s="212"/>
      <c r="AH13" s="217"/>
      <c r="AI13" s="527">
        <v>3</v>
      </c>
      <c r="AJ13" s="535">
        <f t="shared" si="50"/>
        <v>136</v>
      </c>
      <c r="AK13" s="536">
        <v>381</v>
      </c>
      <c r="AL13" s="528">
        <f t="shared" si="51"/>
        <v>3</v>
      </c>
      <c r="AM13" s="537">
        <f t="shared" si="51"/>
        <v>17</v>
      </c>
      <c r="AN13" s="330" t="b">
        <f t="shared" si="52"/>
        <v>0</v>
      </c>
      <c r="AO13" s="330" t="b">
        <f t="shared" si="53"/>
        <v>0</v>
      </c>
      <c r="AP13" s="330">
        <f t="shared" si="54"/>
        <v>0</v>
      </c>
      <c r="AQ13" s="820">
        <f t="shared" si="55"/>
        <v>0</v>
      </c>
      <c r="AR13" s="690"/>
      <c r="AS13" s="691">
        <v>3</v>
      </c>
      <c r="AT13" s="540"/>
      <c r="AU13" s="532">
        <f t="shared" si="8"/>
        <v>3</v>
      </c>
      <c r="AV13" s="532">
        <f t="shared" si="8"/>
        <v>17</v>
      </c>
      <c r="AW13" s="617">
        <v>5</v>
      </c>
      <c r="AX13" s="615">
        <f>AW7-AV13</f>
        <v>11</v>
      </c>
      <c r="AY13" s="533">
        <f t="shared" si="9"/>
        <v>1</v>
      </c>
      <c r="AZ13" s="534">
        <f t="shared" si="10"/>
        <v>-2</v>
      </c>
      <c r="BA13" s="228">
        <f t="shared" si="11"/>
        <v>1</v>
      </c>
      <c r="BB13" s="212"/>
      <c r="BC13" s="217"/>
      <c r="BD13" s="527">
        <v>3</v>
      </c>
      <c r="BE13" s="535">
        <f t="shared" si="56"/>
        <v>136</v>
      </c>
      <c r="BF13" s="536">
        <v>381</v>
      </c>
      <c r="BG13" s="528">
        <f t="shared" si="57"/>
        <v>3</v>
      </c>
      <c r="BH13" s="537">
        <f t="shared" si="57"/>
        <v>17</v>
      </c>
      <c r="BI13" s="539">
        <v>3</v>
      </c>
      <c r="BJ13" s="540"/>
      <c r="BK13" s="532">
        <f t="shared" si="12"/>
        <v>3</v>
      </c>
      <c r="BL13" s="532">
        <f t="shared" si="12"/>
        <v>17</v>
      </c>
      <c r="BM13" s="617">
        <v>4</v>
      </c>
      <c r="BN13" s="615">
        <f>BM7-BL13</f>
        <v>-11</v>
      </c>
      <c r="BO13" s="533">
        <f t="shared" si="13"/>
        <v>0</v>
      </c>
      <c r="BP13" s="534">
        <f t="shared" si="14"/>
        <v>-1</v>
      </c>
      <c r="BQ13" s="228">
        <f t="shared" si="15"/>
        <v>1</v>
      </c>
      <c r="BR13" s="212"/>
      <c r="BS13" s="217"/>
      <c r="BT13" s="527">
        <v>3</v>
      </c>
      <c r="BU13" s="535">
        <f t="shared" si="58"/>
        <v>136</v>
      </c>
      <c r="BV13" s="536">
        <v>381</v>
      </c>
      <c r="BW13" s="528">
        <f t="shared" si="59"/>
        <v>3</v>
      </c>
      <c r="BX13" s="537">
        <f t="shared" si="59"/>
        <v>17</v>
      </c>
      <c r="BY13" s="330" t="b">
        <f t="shared" si="60"/>
        <v>0</v>
      </c>
      <c r="BZ13" s="330" t="b">
        <f t="shared" si="61"/>
        <v>0</v>
      </c>
      <c r="CA13" s="330">
        <f t="shared" si="62"/>
        <v>1</v>
      </c>
      <c r="CB13" s="824">
        <f t="shared" si="63"/>
        <v>1</v>
      </c>
      <c r="CC13" s="693"/>
      <c r="CD13" s="539">
        <v>3</v>
      </c>
      <c r="CE13" s="540"/>
      <c r="CF13" s="532">
        <f t="shared" si="16"/>
        <v>3</v>
      </c>
      <c r="CG13" s="532">
        <f t="shared" si="16"/>
        <v>17</v>
      </c>
      <c r="CH13" s="617">
        <v>5</v>
      </c>
      <c r="CI13" s="615">
        <f>CH7-CG13</f>
        <v>-1</v>
      </c>
      <c r="CJ13" s="533">
        <f t="shared" si="17"/>
        <v>0</v>
      </c>
      <c r="CK13" s="534">
        <f t="shared" si="18"/>
        <v>-2</v>
      </c>
      <c r="CL13" s="228">
        <f t="shared" si="19"/>
        <v>0</v>
      </c>
      <c r="CM13" s="212"/>
      <c r="CN13" s="217"/>
      <c r="CO13" s="527">
        <v>3</v>
      </c>
      <c r="CP13" s="535">
        <f t="shared" si="64"/>
        <v>136</v>
      </c>
      <c r="CQ13" s="536">
        <v>381</v>
      </c>
      <c r="CR13" s="528">
        <f t="shared" si="65"/>
        <v>3</v>
      </c>
      <c r="CS13" s="537">
        <f t="shared" si="65"/>
        <v>17</v>
      </c>
      <c r="CT13" s="539">
        <v>3</v>
      </c>
      <c r="CU13" s="540"/>
      <c r="CV13" s="532">
        <f t="shared" si="20"/>
        <v>3</v>
      </c>
      <c r="CW13" s="532">
        <f t="shared" si="20"/>
        <v>17</v>
      </c>
      <c r="CX13" s="617">
        <v>4</v>
      </c>
      <c r="CY13" s="615">
        <f>CX7-CW13</f>
        <v>6</v>
      </c>
      <c r="CZ13" s="533">
        <f t="shared" si="21"/>
        <v>1</v>
      </c>
      <c r="DA13" s="534">
        <f t="shared" si="22"/>
        <v>-1</v>
      </c>
      <c r="DB13" s="817">
        <f t="shared" si="23"/>
        <v>2</v>
      </c>
      <c r="DC13" s="212"/>
      <c r="DD13" s="217"/>
      <c r="DE13" s="527">
        <v>3</v>
      </c>
      <c r="DF13" s="535">
        <f t="shared" si="66"/>
        <v>136</v>
      </c>
      <c r="DG13" s="536">
        <v>381</v>
      </c>
      <c r="DH13" s="528">
        <f t="shared" si="67"/>
        <v>3</v>
      </c>
      <c r="DI13" s="537">
        <f t="shared" si="67"/>
        <v>17</v>
      </c>
      <c r="DJ13" s="330" t="b">
        <f t="shared" si="68"/>
        <v>0</v>
      </c>
      <c r="DK13" s="330">
        <f t="shared" si="69"/>
        <v>2</v>
      </c>
      <c r="DL13" s="330" t="b">
        <f t="shared" si="70"/>
        <v>0</v>
      </c>
      <c r="DM13" s="701">
        <f t="shared" si="71"/>
        <v>2</v>
      </c>
      <c r="DN13" s="693"/>
      <c r="DO13" s="539">
        <v>3</v>
      </c>
      <c r="DP13" s="540"/>
      <c r="DQ13" s="532">
        <f t="shared" si="24"/>
        <v>3</v>
      </c>
      <c r="DR13" s="532">
        <f t="shared" si="24"/>
        <v>17</v>
      </c>
      <c r="DS13" s="617">
        <v>5</v>
      </c>
      <c r="DT13" s="615">
        <f>DS7-DR13</f>
        <v>5</v>
      </c>
      <c r="DU13" s="533">
        <f t="shared" si="25"/>
        <v>1</v>
      </c>
      <c r="DV13" s="534">
        <f t="shared" si="26"/>
        <v>-2</v>
      </c>
      <c r="DW13" s="228">
        <f t="shared" si="27"/>
        <v>1</v>
      </c>
      <c r="DX13" s="212"/>
      <c r="DY13" s="217"/>
      <c r="DZ13" s="527">
        <v>3</v>
      </c>
      <c r="EA13" s="535">
        <f t="shared" si="72"/>
        <v>136</v>
      </c>
      <c r="EB13" s="536">
        <v>381</v>
      </c>
      <c r="EC13" s="528">
        <f t="shared" si="73"/>
        <v>3</v>
      </c>
      <c r="ED13" s="537">
        <f t="shared" si="73"/>
        <v>17</v>
      </c>
      <c r="EE13" s="539">
        <v>3</v>
      </c>
      <c r="EF13" s="540"/>
      <c r="EG13" s="532">
        <f t="shared" si="28"/>
        <v>3</v>
      </c>
      <c r="EH13" s="532">
        <f t="shared" si="28"/>
        <v>17</v>
      </c>
      <c r="EI13" s="617">
        <v>4</v>
      </c>
      <c r="EJ13" s="615">
        <f>EI7-EH13</f>
        <v>5</v>
      </c>
      <c r="EK13" s="533">
        <f t="shared" si="29"/>
        <v>1</v>
      </c>
      <c r="EL13" s="534">
        <f t="shared" si="30"/>
        <v>-1</v>
      </c>
      <c r="EM13" s="817">
        <f t="shared" si="31"/>
        <v>2</v>
      </c>
      <c r="EN13" s="212"/>
      <c r="EO13" s="217"/>
      <c r="EP13" s="527">
        <v>3</v>
      </c>
      <c r="EQ13" s="535">
        <f t="shared" si="74"/>
        <v>136</v>
      </c>
      <c r="ER13" s="536">
        <v>381</v>
      </c>
      <c r="ES13" s="528">
        <f t="shared" si="75"/>
        <v>3</v>
      </c>
      <c r="ET13" s="537">
        <f t="shared" si="75"/>
        <v>17</v>
      </c>
      <c r="EU13" s="330" t="b">
        <f t="shared" si="76"/>
        <v>0</v>
      </c>
      <c r="EV13" s="330">
        <f t="shared" si="77"/>
        <v>2</v>
      </c>
      <c r="EW13" s="330" t="b">
        <f t="shared" si="78"/>
        <v>0</v>
      </c>
      <c r="EX13" s="699">
        <f t="shared" si="79"/>
        <v>2</v>
      </c>
      <c r="EY13" s="693"/>
      <c r="EZ13" s="539">
        <v>3</v>
      </c>
      <c r="FA13" s="540"/>
      <c r="FB13" s="532">
        <f t="shared" si="32"/>
        <v>3</v>
      </c>
      <c r="FC13" s="532">
        <f t="shared" si="32"/>
        <v>17</v>
      </c>
      <c r="FD13" s="617">
        <v>4</v>
      </c>
      <c r="FE13" s="615">
        <f>FD7-FC13</f>
        <v>-3</v>
      </c>
      <c r="FF13" s="533">
        <f t="shared" si="33"/>
        <v>0</v>
      </c>
      <c r="FG13" s="534">
        <f t="shared" si="34"/>
        <v>-1</v>
      </c>
      <c r="FH13" s="228">
        <f t="shared" si="35"/>
        <v>1</v>
      </c>
      <c r="FI13" s="212"/>
      <c r="FJ13" s="217"/>
      <c r="FK13" s="527">
        <v>3</v>
      </c>
      <c r="FL13" s="535">
        <f t="shared" si="80"/>
        <v>136</v>
      </c>
      <c r="FM13" s="536">
        <v>381</v>
      </c>
      <c r="FN13" s="528">
        <f t="shared" si="81"/>
        <v>3</v>
      </c>
      <c r="FO13" s="537">
        <f t="shared" si="81"/>
        <v>17</v>
      </c>
      <c r="FP13" s="539">
        <v>3</v>
      </c>
      <c r="FQ13" s="540"/>
      <c r="FR13" s="532">
        <f t="shared" si="36"/>
        <v>3</v>
      </c>
      <c r="FS13" s="532">
        <f t="shared" si="36"/>
        <v>17</v>
      </c>
      <c r="FT13" s="617">
        <v>4</v>
      </c>
      <c r="FU13" s="615">
        <f>FT7-FS13</f>
        <v>5</v>
      </c>
      <c r="FV13" s="533">
        <f t="shared" si="37"/>
        <v>1</v>
      </c>
      <c r="FW13" s="534">
        <f t="shared" si="38"/>
        <v>-1</v>
      </c>
      <c r="FX13" s="817">
        <f t="shared" si="39"/>
        <v>2</v>
      </c>
      <c r="FY13" s="212"/>
      <c r="FZ13" s="217"/>
      <c r="GA13" s="527">
        <v>3</v>
      </c>
      <c r="GB13" s="535">
        <f t="shared" si="82"/>
        <v>136</v>
      </c>
      <c r="GC13" s="536">
        <v>381</v>
      </c>
      <c r="GD13" s="528">
        <f t="shared" si="83"/>
        <v>3</v>
      </c>
      <c r="GE13" s="537">
        <f t="shared" si="83"/>
        <v>17</v>
      </c>
      <c r="GF13" s="330" t="b">
        <f t="shared" si="84"/>
        <v>0</v>
      </c>
      <c r="GG13" s="330">
        <f t="shared" si="85"/>
        <v>2</v>
      </c>
      <c r="GH13" s="330" t="b">
        <f t="shared" si="86"/>
        <v>0</v>
      </c>
      <c r="GI13" s="699">
        <f t="shared" si="87"/>
        <v>2</v>
      </c>
      <c r="GJ13" s="693"/>
      <c r="GK13" s="539">
        <v>3</v>
      </c>
      <c r="GL13" s="540"/>
      <c r="GM13" s="532">
        <f t="shared" si="40"/>
        <v>3</v>
      </c>
      <c r="GN13" s="532">
        <f t="shared" si="40"/>
        <v>17</v>
      </c>
      <c r="GO13" s="617">
        <v>6</v>
      </c>
      <c r="GP13" s="615">
        <f>GO7-GN13</f>
        <v>6</v>
      </c>
      <c r="GQ13" s="533">
        <f t="shared" si="41"/>
        <v>1</v>
      </c>
      <c r="GR13" s="534">
        <f t="shared" si="42"/>
        <v>-3</v>
      </c>
      <c r="GS13" s="228">
        <f t="shared" si="43"/>
        <v>0</v>
      </c>
      <c r="GT13" s="212"/>
      <c r="GU13" s="217"/>
      <c r="GV13" s="527">
        <v>3</v>
      </c>
      <c r="GW13" s="535">
        <f t="shared" si="88"/>
        <v>136</v>
      </c>
      <c r="GX13" s="536">
        <v>381</v>
      </c>
      <c r="GY13" s="528">
        <f t="shared" si="89"/>
        <v>3</v>
      </c>
      <c r="GZ13" s="537">
        <f t="shared" si="89"/>
        <v>17</v>
      </c>
      <c r="HA13" s="539">
        <v>3</v>
      </c>
      <c r="HB13" s="540"/>
      <c r="HC13" s="532">
        <f t="shared" si="44"/>
        <v>3</v>
      </c>
      <c r="HD13" s="532">
        <f t="shared" si="44"/>
        <v>17</v>
      </c>
      <c r="HE13" s="617">
        <v>4</v>
      </c>
      <c r="HF13" s="615">
        <f>HE7-HD13</f>
        <v>0</v>
      </c>
      <c r="HG13" s="533">
        <f t="shared" si="45"/>
        <v>1</v>
      </c>
      <c r="HH13" s="534">
        <f t="shared" si="46"/>
        <v>-1</v>
      </c>
      <c r="HI13" s="817">
        <f t="shared" si="47"/>
        <v>2</v>
      </c>
      <c r="HJ13" s="330" t="b">
        <f>IF(GS13&gt;HI13,GS13)</f>
        <v>0</v>
      </c>
      <c r="HK13" s="330">
        <f>IF(GS13&lt;HI13,HI13)</f>
        <v>2</v>
      </c>
      <c r="HL13" s="330" t="b">
        <f t="shared" si="90"/>
        <v>0</v>
      </c>
      <c r="HM13" s="702">
        <f t="shared" si="91"/>
        <v>2</v>
      </c>
      <c r="HN13" s="696"/>
    </row>
    <row r="14" spans="1:222" s="698" customFormat="1" ht="16" customHeight="1">
      <c r="A14" s="686"/>
      <c r="B14" s="527">
        <v>4</v>
      </c>
      <c r="C14" s="128">
        <v>481</v>
      </c>
      <c r="D14" s="128">
        <v>270</v>
      </c>
      <c r="E14" s="129">
        <v>5</v>
      </c>
      <c r="F14" s="130">
        <v>3</v>
      </c>
      <c r="G14" s="529"/>
      <c r="H14" s="530">
        <v>4</v>
      </c>
      <c r="I14" s="531"/>
      <c r="J14" s="532">
        <f t="shared" si="0"/>
        <v>5</v>
      </c>
      <c r="K14" s="532">
        <f t="shared" si="0"/>
        <v>3</v>
      </c>
      <c r="L14" s="617">
        <v>6</v>
      </c>
      <c r="M14" s="615">
        <f>L7-K14</f>
        <v>10</v>
      </c>
      <c r="N14" s="533">
        <f t="shared" si="1"/>
        <v>1</v>
      </c>
      <c r="O14" s="534">
        <f t="shared" si="2"/>
        <v>-1</v>
      </c>
      <c r="P14" s="228">
        <f t="shared" si="3"/>
        <v>2</v>
      </c>
      <c r="Q14" s="212"/>
      <c r="R14" s="217"/>
      <c r="S14" s="527">
        <v>4</v>
      </c>
      <c r="T14" s="535">
        <f t="shared" si="48"/>
        <v>481</v>
      </c>
      <c r="U14" s="536">
        <v>381</v>
      </c>
      <c r="V14" s="528">
        <f t="shared" si="49"/>
        <v>5</v>
      </c>
      <c r="W14" s="537">
        <f t="shared" si="49"/>
        <v>3</v>
      </c>
      <c r="X14" s="539">
        <v>4</v>
      </c>
      <c r="Y14" s="540"/>
      <c r="Z14" s="532">
        <f t="shared" si="4"/>
        <v>5</v>
      </c>
      <c r="AA14" s="532">
        <f t="shared" si="4"/>
        <v>3</v>
      </c>
      <c r="AB14" s="617">
        <v>6</v>
      </c>
      <c r="AC14" s="615">
        <f>AB7-AA14</f>
        <v>13</v>
      </c>
      <c r="AD14" s="533">
        <f t="shared" si="5"/>
        <v>1</v>
      </c>
      <c r="AE14" s="534">
        <f t="shared" si="6"/>
        <v>-1</v>
      </c>
      <c r="AF14" s="228">
        <f t="shared" si="7"/>
        <v>2</v>
      </c>
      <c r="AG14" s="212"/>
      <c r="AH14" s="217"/>
      <c r="AI14" s="527">
        <v>4</v>
      </c>
      <c r="AJ14" s="535">
        <f t="shared" si="50"/>
        <v>481</v>
      </c>
      <c r="AK14" s="536">
        <v>381</v>
      </c>
      <c r="AL14" s="528">
        <f t="shared" si="51"/>
        <v>5</v>
      </c>
      <c r="AM14" s="537">
        <f t="shared" si="51"/>
        <v>3</v>
      </c>
      <c r="AN14" s="330" t="b">
        <f t="shared" si="52"/>
        <v>0</v>
      </c>
      <c r="AO14" s="330" t="b">
        <f t="shared" si="53"/>
        <v>0</v>
      </c>
      <c r="AP14" s="330">
        <f t="shared" si="54"/>
        <v>2</v>
      </c>
      <c r="AQ14" s="820">
        <f t="shared" si="55"/>
        <v>2</v>
      </c>
      <c r="AR14" s="690"/>
      <c r="AS14" s="691">
        <v>4</v>
      </c>
      <c r="AT14" s="540"/>
      <c r="AU14" s="532">
        <f t="shared" si="8"/>
        <v>5</v>
      </c>
      <c r="AV14" s="532">
        <f t="shared" si="8"/>
        <v>3</v>
      </c>
      <c r="AW14" s="617">
        <v>6</v>
      </c>
      <c r="AX14" s="615">
        <f>AW7-AV14</f>
        <v>25</v>
      </c>
      <c r="AY14" s="533">
        <f t="shared" si="9"/>
        <v>2</v>
      </c>
      <c r="AZ14" s="534">
        <f t="shared" si="10"/>
        <v>-1</v>
      </c>
      <c r="BA14" s="228">
        <f t="shared" si="11"/>
        <v>3</v>
      </c>
      <c r="BB14" s="212"/>
      <c r="BC14" s="217"/>
      <c r="BD14" s="527">
        <v>4</v>
      </c>
      <c r="BE14" s="535">
        <f t="shared" si="56"/>
        <v>481</v>
      </c>
      <c r="BF14" s="536">
        <v>381</v>
      </c>
      <c r="BG14" s="528">
        <f t="shared" si="57"/>
        <v>5</v>
      </c>
      <c r="BH14" s="537">
        <f t="shared" si="57"/>
        <v>3</v>
      </c>
      <c r="BI14" s="539">
        <v>4</v>
      </c>
      <c r="BJ14" s="540"/>
      <c r="BK14" s="532">
        <f t="shared" si="12"/>
        <v>5</v>
      </c>
      <c r="BL14" s="532">
        <f t="shared" si="12"/>
        <v>3</v>
      </c>
      <c r="BM14" s="617">
        <v>5</v>
      </c>
      <c r="BN14" s="615">
        <f>BM7-BL14</f>
        <v>3</v>
      </c>
      <c r="BO14" s="533">
        <f t="shared" si="13"/>
        <v>1</v>
      </c>
      <c r="BP14" s="534">
        <f t="shared" si="14"/>
        <v>0</v>
      </c>
      <c r="BQ14" s="228">
        <f t="shared" si="15"/>
        <v>3</v>
      </c>
      <c r="BR14" s="212"/>
      <c r="BS14" s="217"/>
      <c r="BT14" s="527">
        <v>4</v>
      </c>
      <c r="BU14" s="535">
        <f t="shared" si="58"/>
        <v>481</v>
      </c>
      <c r="BV14" s="536">
        <v>381</v>
      </c>
      <c r="BW14" s="528">
        <f t="shared" si="59"/>
        <v>5</v>
      </c>
      <c r="BX14" s="537">
        <f t="shared" si="59"/>
        <v>3</v>
      </c>
      <c r="BY14" s="330" t="b">
        <f t="shared" si="60"/>
        <v>0</v>
      </c>
      <c r="BZ14" s="330" t="b">
        <f t="shared" si="61"/>
        <v>0</v>
      </c>
      <c r="CA14" s="330">
        <f t="shared" si="62"/>
        <v>3</v>
      </c>
      <c r="CB14" s="824">
        <f t="shared" si="63"/>
        <v>3</v>
      </c>
      <c r="CC14" s="693"/>
      <c r="CD14" s="539">
        <v>4</v>
      </c>
      <c r="CE14" s="540"/>
      <c r="CF14" s="532">
        <f t="shared" si="16"/>
        <v>5</v>
      </c>
      <c r="CG14" s="532">
        <f t="shared" si="16"/>
        <v>3</v>
      </c>
      <c r="CH14" s="617">
        <v>7</v>
      </c>
      <c r="CI14" s="615">
        <f>CH7-CG14</f>
        <v>13</v>
      </c>
      <c r="CJ14" s="533">
        <f t="shared" si="17"/>
        <v>1</v>
      </c>
      <c r="CK14" s="534">
        <f t="shared" si="18"/>
        <v>-2</v>
      </c>
      <c r="CL14" s="817">
        <f t="shared" si="19"/>
        <v>1</v>
      </c>
      <c r="CM14" s="212"/>
      <c r="CN14" s="217"/>
      <c r="CO14" s="527">
        <v>4</v>
      </c>
      <c r="CP14" s="535">
        <f t="shared" si="64"/>
        <v>481</v>
      </c>
      <c r="CQ14" s="536">
        <v>381</v>
      </c>
      <c r="CR14" s="528">
        <f t="shared" si="65"/>
        <v>5</v>
      </c>
      <c r="CS14" s="537">
        <f t="shared" si="65"/>
        <v>3</v>
      </c>
      <c r="CT14" s="539">
        <v>4</v>
      </c>
      <c r="CU14" s="540"/>
      <c r="CV14" s="532">
        <f t="shared" si="20"/>
        <v>5</v>
      </c>
      <c r="CW14" s="532">
        <f t="shared" si="20"/>
        <v>3</v>
      </c>
      <c r="CX14" s="617">
        <v>9</v>
      </c>
      <c r="CY14" s="615">
        <f>CX7-CW14</f>
        <v>20</v>
      </c>
      <c r="CZ14" s="533">
        <f t="shared" si="21"/>
        <v>2</v>
      </c>
      <c r="DA14" s="534">
        <f t="shared" si="22"/>
        <v>-4</v>
      </c>
      <c r="DB14" s="228">
        <f t="shared" si="23"/>
        <v>0</v>
      </c>
      <c r="DC14" s="212"/>
      <c r="DD14" s="217"/>
      <c r="DE14" s="527">
        <v>4</v>
      </c>
      <c r="DF14" s="535">
        <f t="shared" si="66"/>
        <v>481</v>
      </c>
      <c r="DG14" s="536">
        <v>381</v>
      </c>
      <c r="DH14" s="528">
        <f t="shared" si="67"/>
        <v>5</v>
      </c>
      <c r="DI14" s="537">
        <f t="shared" si="67"/>
        <v>3</v>
      </c>
      <c r="DJ14" s="330">
        <f t="shared" si="68"/>
        <v>1</v>
      </c>
      <c r="DK14" s="330" t="b">
        <f t="shared" si="69"/>
        <v>0</v>
      </c>
      <c r="DL14" s="330" t="b">
        <f t="shared" si="70"/>
        <v>0</v>
      </c>
      <c r="DM14" s="701">
        <f t="shared" si="71"/>
        <v>1</v>
      </c>
      <c r="DN14" s="693"/>
      <c r="DO14" s="539">
        <v>4</v>
      </c>
      <c r="DP14" s="540"/>
      <c r="DQ14" s="532">
        <f t="shared" si="24"/>
        <v>5</v>
      </c>
      <c r="DR14" s="532">
        <f t="shared" si="24"/>
        <v>3</v>
      </c>
      <c r="DS14" s="617">
        <v>9</v>
      </c>
      <c r="DT14" s="615">
        <f>DS7-DR14</f>
        <v>19</v>
      </c>
      <c r="DU14" s="533">
        <f t="shared" si="25"/>
        <v>2</v>
      </c>
      <c r="DV14" s="534">
        <f t="shared" si="26"/>
        <v>-4</v>
      </c>
      <c r="DW14" s="228">
        <f t="shared" si="27"/>
        <v>0</v>
      </c>
      <c r="DX14" s="212"/>
      <c r="DY14" s="217"/>
      <c r="DZ14" s="527">
        <v>4</v>
      </c>
      <c r="EA14" s="535">
        <f t="shared" si="72"/>
        <v>481</v>
      </c>
      <c r="EB14" s="536">
        <v>381</v>
      </c>
      <c r="EC14" s="528">
        <f t="shared" si="73"/>
        <v>5</v>
      </c>
      <c r="ED14" s="537">
        <f t="shared" si="73"/>
        <v>3</v>
      </c>
      <c r="EE14" s="539">
        <v>4</v>
      </c>
      <c r="EF14" s="540"/>
      <c r="EG14" s="532">
        <f t="shared" si="28"/>
        <v>5</v>
      </c>
      <c r="EH14" s="532">
        <f t="shared" si="28"/>
        <v>3</v>
      </c>
      <c r="EI14" s="617">
        <v>5</v>
      </c>
      <c r="EJ14" s="615">
        <f>EI7-EH14</f>
        <v>19</v>
      </c>
      <c r="EK14" s="533">
        <f t="shared" si="29"/>
        <v>2</v>
      </c>
      <c r="EL14" s="534">
        <f t="shared" si="30"/>
        <v>0</v>
      </c>
      <c r="EM14" s="817">
        <f t="shared" si="31"/>
        <v>4</v>
      </c>
      <c r="EN14" s="212"/>
      <c r="EO14" s="217"/>
      <c r="EP14" s="527">
        <v>4</v>
      </c>
      <c r="EQ14" s="535">
        <f t="shared" si="74"/>
        <v>481</v>
      </c>
      <c r="ER14" s="536">
        <v>381</v>
      </c>
      <c r="ES14" s="528">
        <f t="shared" si="75"/>
        <v>5</v>
      </c>
      <c r="ET14" s="537">
        <f t="shared" si="75"/>
        <v>3</v>
      </c>
      <c r="EU14" s="330" t="b">
        <f t="shared" si="76"/>
        <v>0</v>
      </c>
      <c r="EV14" s="330">
        <f t="shared" si="77"/>
        <v>4</v>
      </c>
      <c r="EW14" s="330" t="b">
        <f t="shared" si="78"/>
        <v>0</v>
      </c>
      <c r="EX14" s="699">
        <f t="shared" si="79"/>
        <v>4</v>
      </c>
      <c r="EY14" s="693"/>
      <c r="EZ14" s="539">
        <v>4</v>
      </c>
      <c r="FA14" s="540"/>
      <c r="FB14" s="532">
        <f t="shared" si="32"/>
        <v>5</v>
      </c>
      <c r="FC14" s="532">
        <f t="shared" si="32"/>
        <v>3</v>
      </c>
      <c r="FD14" s="617">
        <v>7</v>
      </c>
      <c r="FE14" s="615">
        <f>FD7-FC14</f>
        <v>11</v>
      </c>
      <c r="FF14" s="533">
        <f t="shared" si="33"/>
        <v>1</v>
      </c>
      <c r="FG14" s="534">
        <f t="shared" si="34"/>
        <v>-2</v>
      </c>
      <c r="FH14" s="817">
        <f t="shared" si="35"/>
        <v>1</v>
      </c>
      <c r="FI14" s="212"/>
      <c r="FJ14" s="217"/>
      <c r="FK14" s="527">
        <v>4</v>
      </c>
      <c r="FL14" s="535">
        <f t="shared" si="80"/>
        <v>481</v>
      </c>
      <c r="FM14" s="536">
        <v>381</v>
      </c>
      <c r="FN14" s="528">
        <f t="shared" si="81"/>
        <v>5</v>
      </c>
      <c r="FO14" s="537">
        <f t="shared" si="81"/>
        <v>3</v>
      </c>
      <c r="FP14" s="539">
        <v>4</v>
      </c>
      <c r="FQ14" s="540"/>
      <c r="FR14" s="532">
        <f t="shared" si="36"/>
        <v>5</v>
      </c>
      <c r="FS14" s="532">
        <f t="shared" si="36"/>
        <v>3</v>
      </c>
      <c r="FT14" s="617">
        <v>9</v>
      </c>
      <c r="FU14" s="615">
        <f>FT7-FS14</f>
        <v>19</v>
      </c>
      <c r="FV14" s="533">
        <f t="shared" si="37"/>
        <v>2</v>
      </c>
      <c r="FW14" s="534">
        <f t="shared" si="38"/>
        <v>-4</v>
      </c>
      <c r="FX14" s="228">
        <f t="shared" si="39"/>
        <v>0</v>
      </c>
      <c r="FY14" s="212"/>
      <c r="FZ14" s="217"/>
      <c r="GA14" s="527">
        <v>4</v>
      </c>
      <c r="GB14" s="535">
        <f t="shared" si="82"/>
        <v>481</v>
      </c>
      <c r="GC14" s="536">
        <v>381</v>
      </c>
      <c r="GD14" s="528">
        <f t="shared" si="83"/>
        <v>5</v>
      </c>
      <c r="GE14" s="537">
        <f t="shared" si="83"/>
        <v>3</v>
      </c>
      <c r="GF14" s="330">
        <f t="shared" si="84"/>
        <v>1</v>
      </c>
      <c r="GG14" s="330" t="b">
        <f t="shared" si="85"/>
        <v>0</v>
      </c>
      <c r="GH14" s="330" t="b">
        <f t="shared" si="86"/>
        <v>0</v>
      </c>
      <c r="GI14" s="699">
        <f t="shared" si="87"/>
        <v>1</v>
      </c>
      <c r="GJ14" s="693"/>
      <c r="GK14" s="539">
        <v>4</v>
      </c>
      <c r="GL14" s="540"/>
      <c r="GM14" s="532">
        <f t="shared" si="40"/>
        <v>5</v>
      </c>
      <c r="GN14" s="532">
        <f t="shared" si="40"/>
        <v>3</v>
      </c>
      <c r="GO14" s="617">
        <v>7</v>
      </c>
      <c r="GP14" s="615">
        <f>GO7-GN14</f>
        <v>20</v>
      </c>
      <c r="GQ14" s="533">
        <f t="shared" si="41"/>
        <v>2</v>
      </c>
      <c r="GR14" s="534">
        <f t="shared" si="42"/>
        <v>-2</v>
      </c>
      <c r="GS14" s="817">
        <f t="shared" si="43"/>
        <v>2</v>
      </c>
      <c r="GT14" s="212"/>
      <c r="GU14" s="217"/>
      <c r="GV14" s="527">
        <v>4</v>
      </c>
      <c r="GW14" s="535">
        <f t="shared" si="88"/>
        <v>481</v>
      </c>
      <c r="GX14" s="536">
        <v>381</v>
      </c>
      <c r="GY14" s="528">
        <f t="shared" si="89"/>
        <v>5</v>
      </c>
      <c r="GZ14" s="537">
        <f t="shared" si="89"/>
        <v>3</v>
      </c>
      <c r="HA14" s="539">
        <v>4</v>
      </c>
      <c r="HB14" s="540"/>
      <c r="HC14" s="532">
        <f t="shared" si="44"/>
        <v>5</v>
      </c>
      <c r="HD14" s="532">
        <f t="shared" si="44"/>
        <v>3</v>
      </c>
      <c r="HE14" s="617">
        <v>7</v>
      </c>
      <c r="HF14" s="615">
        <f>HE7-HD14</f>
        <v>14</v>
      </c>
      <c r="HG14" s="533">
        <f t="shared" si="45"/>
        <v>1</v>
      </c>
      <c r="HH14" s="534">
        <f t="shared" si="46"/>
        <v>-2</v>
      </c>
      <c r="HI14" s="228">
        <f t="shared" si="47"/>
        <v>1</v>
      </c>
      <c r="HJ14" s="330">
        <f>IF(GS14&gt;HI14,GS14)</f>
        <v>2</v>
      </c>
      <c r="HK14" s="330" t="b">
        <f>IF(GS14&lt;HI14,HI14)</f>
        <v>0</v>
      </c>
      <c r="HL14" s="330" t="b">
        <f t="shared" si="90"/>
        <v>0</v>
      </c>
      <c r="HM14" s="702">
        <f t="shared" si="91"/>
        <v>2</v>
      </c>
      <c r="HN14" s="696"/>
    </row>
    <row r="15" spans="1:222" s="698" customFormat="1" ht="16" customHeight="1">
      <c r="A15" s="686"/>
      <c r="B15" s="527">
        <v>5</v>
      </c>
      <c r="C15" s="128">
        <v>200</v>
      </c>
      <c r="D15" s="128">
        <v>226</v>
      </c>
      <c r="E15" s="129">
        <v>3</v>
      </c>
      <c r="F15" s="130">
        <v>9</v>
      </c>
      <c r="G15" s="529"/>
      <c r="H15" s="530">
        <v>5</v>
      </c>
      <c r="I15" s="531"/>
      <c r="J15" s="532">
        <f t="shared" si="0"/>
        <v>3</v>
      </c>
      <c r="K15" s="532">
        <f t="shared" si="0"/>
        <v>9</v>
      </c>
      <c r="L15" s="617">
        <v>5</v>
      </c>
      <c r="M15" s="615">
        <f>L7-K15</f>
        <v>4</v>
      </c>
      <c r="N15" s="533">
        <f t="shared" si="1"/>
        <v>1</v>
      </c>
      <c r="O15" s="534">
        <f t="shared" si="2"/>
        <v>-2</v>
      </c>
      <c r="P15" s="228">
        <f t="shared" si="3"/>
        <v>1</v>
      </c>
      <c r="Q15" s="212"/>
      <c r="R15" s="217"/>
      <c r="S15" s="527">
        <v>5</v>
      </c>
      <c r="T15" s="535">
        <f t="shared" si="48"/>
        <v>200</v>
      </c>
      <c r="U15" s="536">
        <v>381</v>
      </c>
      <c r="V15" s="528">
        <f t="shared" si="49"/>
        <v>3</v>
      </c>
      <c r="W15" s="537">
        <f t="shared" si="49"/>
        <v>9</v>
      </c>
      <c r="X15" s="539">
        <v>5</v>
      </c>
      <c r="Y15" s="540"/>
      <c r="Z15" s="532">
        <f t="shared" si="4"/>
        <v>3</v>
      </c>
      <c r="AA15" s="532">
        <f t="shared" si="4"/>
        <v>9</v>
      </c>
      <c r="AB15" s="617">
        <v>3</v>
      </c>
      <c r="AC15" s="615">
        <f>AB7-AA15</f>
        <v>7</v>
      </c>
      <c r="AD15" s="533">
        <f t="shared" si="5"/>
        <v>1</v>
      </c>
      <c r="AE15" s="534">
        <f t="shared" si="6"/>
        <v>0</v>
      </c>
      <c r="AF15" s="817">
        <f t="shared" si="7"/>
        <v>3</v>
      </c>
      <c r="AG15" s="212"/>
      <c r="AH15" s="217"/>
      <c r="AI15" s="527">
        <v>5</v>
      </c>
      <c r="AJ15" s="535">
        <f t="shared" si="50"/>
        <v>200</v>
      </c>
      <c r="AK15" s="536">
        <v>381</v>
      </c>
      <c r="AL15" s="528">
        <f t="shared" si="51"/>
        <v>3</v>
      </c>
      <c r="AM15" s="537">
        <f t="shared" si="51"/>
        <v>9</v>
      </c>
      <c r="AN15" s="330" t="b">
        <f t="shared" si="52"/>
        <v>0</v>
      </c>
      <c r="AO15" s="330">
        <f t="shared" si="53"/>
        <v>3</v>
      </c>
      <c r="AP15" s="330" t="b">
        <f t="shared" si="54"/>
        <v>0</v>
      </c>
      <c r="AQ15" s="699">
        <f t="shared" si="55"/>
        <v>3</v>
      </c>
      <c r="AR15" s="690"/>
      <c r="AS15" s="691">
        <v>5</v>
      </c>
      <c r="AT15" s="540"/>
      <c r="AU15" s="532">
        <f t="shared" si="8"/>
        <v>3</v>
      </c>
      <c r="AV15" s="532">
        <f t="shared" si="8"/>
        <v>9</v>
      </c>
      <c r="AW15" s="617">
        <v>4</v>
      </c>
      <c r="AX15" s="615">
        <f>AW7-AV15</f>
        <v>19</v>
      </c>
      <c r="AY15" s="533">
        <f t="shared" si="9"/>
        <v>2</v>
      </c>
      <c r="AZ15" s="534">
        <f t="shared" si="10"/>
        <v>-1</v>
      </c>
      <c r="BA15" s="817">
        <f t="shared" si="11"/>
        <v>3</v>
      </c>
      <c r="BB15" s="212"/>
      <c r="BC15" s="217"/>
      <c r="BD15" s="527">
        <v>5</v>
      </c>
      <c r="BE15" s="535">
        <f t="shared" si="56"/>
        <v>200</v>
      </c>
      <c r="BF15" s="536">
        <v>381</v>
      </c>
      <c r="BG15" s="528">
        <f t="shared" si="57"/>
        <v>3</v>
      </c>
      <c r="BH15" s="537">
        <f t="shared" si="57"/>
        <v>9</v>
      </c>
      <c r="BI15" s="539">
        <v>5</v>
      </c>
      <c r="BJ15" s="540"/>
      <c r="BK15" s="532">
        <f t="shared" si="12"/>
        <v>3</v>
      </c>
      <c r="BL15" s="532">
        <f t="shared" si="12"/>
        <v>9</v>
      </c>
      <c r="BM15" s="617">
        <v>4</v>
      </c>
      <c r="BN15" s="615">
        <f>BM7-BL15</f>
        <v>-3</v>
      </c>
      <c r="BO15" s="533">
        <f t="shared" si="13"/>
        <v>0</v>
      </c>
      <c r="BP15" s="534">
        <f t="shared" si="14"/>
        <v>-1</v>
      </c>
      <c r="BQ15" s="228">
        <f t="shared" si="15"/>
        <v>1</v>
      </c>
      <c r="BR15" s="212"/>
      <c r="BS15" s="217"/>
      <c r="BT15" s="527">
        <v>5</v>
      </c>
      <c r="BU15" s="535">
        <f t="shared" si="58"/>
        <v>200</v>
      </c>
      <c r="BV15" s="536">
        <v>381</v>
      </c>
      <c r="BW15" s="528">
        <f t="shared" si="59"/>
        <v>3</v>
      </c>
      <c r="BX15" s="537">
        <f t="shared" si="59"/>
        <v>9</v>
      </c>
      <c r="BY15" s="330">
        <f t="shared" si="60"/>
        <v>3</v>
      </c>
      <c r="BZ15" s="330" t="b">
        <f t="shared" si="61"/>
        <v>0</v>
      </c>
      <c r="CA15" s="330" t="b">
        <f t="shared" si="62"/>
        <v>0</v>
      </c>
      <c r="CB15" s="700">
        <f t="shared" si="63"/>
        <v>3</v>
      </c>
      <c r="CC15" s="693"/>
      <c r="CD15" s="539">
        <v>5</v>
      </c>
      <c r="CE15" s="540"/>
      <c r="CF15" s="532">
        <f t="shared" si="16"/>
        <v>3</v>
      </c>
      <c r="CG15" s="532">
        <f t="shared" si="16"/>
        <v>9</v>
      </c>
      <c r="CH15" s="617">
        <v>6</v>
      </c>
      <c r="CI15" s="615">
        <f>CH7-CG15</f>
        <v>7</v>
      </c>
      <c r="CJ15" s="533">
        <f t="shared" si="17"/>
        <v>1</v>
      </c>
      <c r="CK15" s="534">
        <f t="shared" si="18"/>
        <v>-3</v>
      </c>
      <c r="CL15" s="228">
        <f t="shared" si="19"/>
        <v>0</v>
      </c>
      <c r="CM15" s="212"/>
      <c r="CN15" s="217"/>
      <c r="CO15" s="527">
        <v>5</v>
      </c>
      <c r="CP15" s="535">
        <f t="shared" si="64"/>
        <v>200</v>
      </c>
      <c r="CQ15" s="536">
        <v>381</v>
      </c>
      <c r="CR15" s="528">
        <f t="shared" si="65"/>
        <v>3</v>
      </c>
      <c r="CS15" s="537">
        <f t="shared" si="65"/>
        <v>9</v>
      </c>
      <c r="CT15" s="539">
        <v>5</v>
      </c>
      <c r="CU15" s="540"/>
      <c r="CV15" s="532">
        <f t="shared" si="20"/>
        <v>3</v>
      </c>
      <c r="CW15" s="532">
        <f t="shared" si="20"/>
        <v>9</v>
      </c>
      <c r="CX15" s="617">
        <v>3</v>
      </c>
      <c r="CY15" s="615">
        <f>CX7-CW15</f>
        <v>14</v>
      </c>
      <c r="CZ15" s="533">
        <f t="shared" si="21"/>
        <v>1</v>
      </c>
      <c r="DA15" s="534">
        <f t="shared" si="22"/>
        <v>0</v>
      </c>
      <c r="DB15" s="817">
        <f t="shared" si="23"/>
        <v>3</v>
      </c>
      <c r="DC15" s="212"/>
      <c r="DD15" s="217"/>
      <c r="DE15" s="527">
        <v>5</v>
      </c>
      <c r="DF15" s="535">
        <f t="shared" si="66"/>
        <v>200</v>
      </c>
      <c r="DG15" s="536">
        <v>381</v>
      </c>
      <c r="DH15" s="528">
        <f t="shared" si="67"/>
        <v>3</v>
      </c>
      <c r="DI15" s="537">
        <f t="shared" si="67"/>
        <v>9</v>
      </c>
      <c r="DJ15" s="330" t="b">
        <f t="shared" si="68"/>
        <v>0</v>
      </c>
      <c r="DK15" s="330">
        <f t="shared" si="69"/>
        <v>3</v>
      </c>
      <c r="DL15" s="330" t="b">
        <f t="shared" si="70"/>
        <v>0</v>
      </c>
      <c r="DM15" s="701">
        <f t="shared" si="71"/>
        <v>3</v>
      </c>
      <c r="DN15" s="693"/>
      <c r="DO15" s="539">
        <v>5</v>
      </c>
      <c r="DP15" s="540"/>
      <c r="DQ15" s="532">
        <f t="shared" si="24"/>
        <v>3</v>
      </c>
      <c r="DR15" s="532">
        <f t="shared" si="24"/>
        <v>9</v>
      </c>
      <c r="DS15" s="617">
        <v>6</v>
      </c>
      <c r="DT15" s="615">
        <f>DS7-DR15</f>
        <v>13</v>
      </c>
      <c r="DU15" s="533">
        <f t="shared" si="25"/>
        <v>1</v>
      </c>
      <c r="DV15" s="534">
        <f t="shared" si="26"/>
        <v>-3</v>
      </c>
      <c r="DW15" s="228">
        <f t="shared" si="27"/>
        <v>0</v>
      </c>
      <c r="DX15" s="212"/>
      <c r="DY15" s="217"/>
      <c r="DZ15" s="527">
        <v>5</v>
      </c>
      <c r="EA15" s="535">
        <f t="shared" si="72"/>
        <v>200</v>
      </c>
      <c r="EB15" s="536">
        <v>381</v>
      </c>
      <c r="EC15" s="528">
        <f t="shared" si="73"/>
        <v>3</v>
      </c>
      <c r="ED15" s="537">
        <f t="shared" si="73"/>
        <v>9</v>
      </c>
      <c r="EE15" s="539">
        <v>5</v>
      </c>
      <c r="EF15" s="540"/>
      <c r="EG15" s="532">
        <f t="shared" si="28"/>
        <v>3</v>
      </c>
      <c r="EH15" s="532">
        <f t="shared" si="28"/>
        <v>9</v>
      </c>
      <c r="EI15" s="617">
        <v>6</v>
      </c>
      <c r="EJ15" s="615">
        <f>EI7-EH15</f>
        <v>13</v>
      </c>
      <c r="EK15" s="533">
        <f t="shared" si="29"/>
        <v>1</v>
      </c>
      <c r="EL15" s="534">
        <f t="shared" si="30"/>
        <v>-3</v>
      </c>
      <c r="EM15" s="228">
        <f t="shared" si="31"/>
        <v>0</v>
      </c>
      <c r="EN15" s="212"/>
      <c r="EO15" s="217"/>
      <c r="EP15" s="527">
        <v>5</v>
      </c>
      <c r="EQ15" s="535">
        <f t="shared" si="74"/>
        <v>200</v>
      </c>
      <c r="ER15" s="536">
        <v>381</v>
      </c>
      <c r="ES15" s="528">
        <f t="shared" si="75"/>
        <v>3</v>
      </c>
      <c r="ET15" s="537">
        <f t="shared" si="75"/>
        <v>9</v>
      </c>
      <c r="EU15" s="330" t="b">
        <f t="shared" si="76"/>
        <v>0</v>
      </c>
      <c r="EV15" s="330" t="b">
        <f t="shared" si="77"/>
        <v>0</v>
      </c>
      <c r="EW15" s="330">
        <f t="shared" si="78"/>
        <v>0</v>
      </c>
      <c r="EX15" s="820">
        <f t="shared" si="79"/>
        <v>0</v>
      </c>
      <c r="EY15" s="693"/>
      <c r="EZ15" s="539">
        <v>5</v>
      </c>
      <c r="FA15" s="540"/>
      <c r="FB15" s="532">
        <f t="shared" si="32"/>
        <v>3</v>
      </c>
      <c r="FC15" s="532">
        <f t="shared" si="32"/>
        <v>9</v>
      </c>
      <c r="FD15" s="617">
        <v>3</v>
      </c>
      <c r="FE15" s="615">
        <f>FD7-FC15</f>
        <v>5</v>
      </c>
      <c r="FF15" s="533">
        <f t="shared" si="33"/>
        <v>1</v>
      </c>
      <c r="FG15" s="534">
        <f t="shared" si="34"/>
        <v>0</v>
      </c>
      <c r="FH15" s="817">
        <f t="shared" si="35"/>
        <v>3</v>
      </c>
      <c r="FI15" s="212"/>
      <c r="FJ15" s="217"/>
      <c r="FK15" s="527">
        <v>5</v>
      </c>
      <c r="FL15" s="535">
        <f t="shared" si="80"/>
        <v>200</v>
      </c>
      <c r="FM15" s="536">
        <v>381</v>
      </c>
      <c r="FN15" s="528">
        <f t="shared" si="81"/>
        <v>3</v>
      </c>
      <c r="FO15" s="537">
        <f t="shared" si="81"/>
        <v>9</v>
      </c>
      <c r="FP15" s="539">
        <v>5</v>
      </c>
      <c r="FQ15" s="540"/>
      <c r="FR15" s="532">
        <f t="shared" si="36"/>
        <v>3</v>
      </c>
      <c r="FS15" s="532">
        <f t="shared" si="36"/>
        <v>9</v>
      </c>
      <c r="FT15" s="617">
        <v>4</v>
      </c>
      <c r="FU15" s="615">
        <f>FT7-FS15</f>
        <v>13</v>
      </c>
      <c r="FV15" s="533">
        <f t="shared" si="37"/>
        <v>1</v>
      </c>
      <c r="FW15" s="534">
        <f t="shared" si="38"/>
        <v>-1</v>
      </c>
      <c r="FX15" s="228">
        <f t="shared" si="39"/>
        <v>2</v>
      </c>
      <c r="FY15" s="212"/>
      <c r="FZ15" s="217"/>
      <c r="GA15" s="527">
        <v>5</v>
      </c>
      <c r="GB15" s="535">
        <f t="shared" si="82"/>
        <v>200</v>
      </c>
      <c r="GC15" s="536">
        <v>381</v>
      </c>
      <c r="GD15" s="528">
        <f t="shared" si="83"/>
        <v>3</v>
      </c>
      <c r="GE15" s="537">
        <f t="shared" si="83"/>
        <v>9</v>
      </c>
      <c r="GF15" s="330">
        <f t="shared" si="84"/>
        <v>3</v>
      </c>
      <c r="GG15" s="330" t="b">
        <f t="shared" si="85"/>
        <v>0</v>
      </c>
      <c r="GH15" s="330" t="b">
        <f t="shared" si="86"/>
        <v>0</v>
      </c>
      <c r="GI15" s="699">
        <f t="shared" si="87"/>
        <v>3</v>
      </c>
      <c r="GJ15" s="693"/>
      <c r="GK15" s="539">
        <v>5</v>
      </c>
      <c r="GL15" s="540"/>
      <c r="GM15" s="532">
        <f t="shared" si="40"/>
        <v>3</v>
      </c>
      <c r="GN15" s="532">
        <f t="shared" si="40"/>
        <v>9</v>
      </c>
      <c r="GO15" s="617">
        <v>4</v>
      </c>
      <c r="GP15" s="615">
        <f>GO7-GN15</f>
        <v>14</v>
      </c>
      <c r="GQ15" s="533">
        <f t="shared" si="41"/>
        <v>1</v>
      </c>
      <c r="GR15" s="534">
        <f t="shared" si="42"/>
        <v>-1</v>
      </c>
      <c r="GS15" s="228">
        <f t="shared" si="43"/>
        <v>2</v>
      </c>
      <c r="GT15" s="212"/>
      <c r="GU15" s="217"/>
      <c r="GV15" s="527">
        <v>5</v>
      </c>
      <c r="GW15" s="535">
        <f t="shared" si="88"/>
        <v>200</v>
      </c>
      <c r="GX15" s="536">
        <v>381</v>
      </c>
      <c r="GY15" s="528">
        <f t="shared" si="89"/>
        <v>3</v>
      </c>
      <c r="GZ15" s="537">
        <f t="shared" si="89"/>
        <v>9</v>
      </c>
      <c r="HA15" s="539">
        <v>5</v>
      </c>
      <c r="HB15" s="540"/>
      <c r="HC15" s="532">
        <f t="shared" si="44"/>
        <v>3</v>
      </c>
      <c r="HD15" s="532">
        <f t="shared" si="44"/>
        <v>9</v>
      </c>
      <c r="HE15" s="617">
        <v>4</v>
      </c>
      <c r="HF15" s="615">
        <f>HE7-HD15</f>
        <v>8</v>
      </c>
      <c r="HG15" s="533">
        <f t="shared" si="45"/>
        <v>1</v>
      </c>
      <c r="HH15" s="534">
        <f t="shared" si="46"/>
        <v>-1</v>
      </c>
      <c r="HI15" s="228">
        <f t="shared" si="47"/>
        <v>2</v>
      </c>
      <c r="HJ15" s="330" t="b">
        <f t="shared" ref="HJ15:HJ19" si="92">IF(GS15&gt;HI15,GS15)</f>
        <v>0</v>
      </c>
      <c r="HK15" s="330" t="b">
        <f t="shared" ref="HK15:HK19" si="93">IF(GS15&lt;HI15,HI15)</f>
        <v>0</v>
      </c>
      <c r="HL15" s="330">
        <f t="shared" si="90"/>
        <v>2</v>
      </c>
      <c r="HM15" s="820">
        <f t="shared" si="91"/>
        <v>2</v>
      </c>
      <c r="HN15" s="696"/>
    </row>
    <row r="16" spans="1:222" s="698" customFormat="1" ht="16" customHeight="1">
      <c r="A16" s="686"/>
      <c r="B16" s="527">
        <v>6</v>
      </c>
      <c r="C16" s="128">
        <v>433</v>
      </c>
      <c r="D16" s="128">
        <v>359</v>
      </c>
      <c r="E16" s="129">
        <v>5</v>
      </c>
      <c r="F16" s="130">
        <v>15</v>
      </c>
      <c r="G16" s="529"/>
      <c r="H16" s="530">
        <v>6</v>
      </c>
      <c r="I16" s="531"/>
      <c r="J16" s="532">
        <f t="shared" si="0"/>
        <v>5</v>
      </c>
      <c r="K16" s="532">
        <f t="shared" si="0"/>
        <v>15</v>
      </c>
      <c r="L16" s="617">
        <v>5</v>
      </c>
      <c r="M16" s="615">
        <f>L7-K16</f>
        <v>-2</v>
      </c>
      <c r="N16" s="533">
        <f t="shared" si="1"/>
        <v>0</v>
      </c>
      <c r="O16" s="534">
        <f t="shared" si="2"/>
        <v>0</v>
      </c>
      <c r="P16" s="228">
        <f t="shared" si="3"/>
        <v>2</v>
      </c>
      <c r="Q16" s="212"/>
      <c r="R16" s="217"/>
      <c r="S16" s="527">
        <v>6</v>
      </c>
      <c r="T16" s="535">
        <f t="shared" si="48"/>
        <v>433</v>
      </c>
      <c r="U16" s="536">
        <v>381</v>
      </c>
      <c r="V16" s="528">
        <f t="shared" si="49"/>
        <v>5</v>
      </c>
      <c r="W16" s="537">
        <f t="shared" si="49"/>
        <v>15</v>
      </c>
      <c r="X16" s="539">
        <v>6</v>
      </c>
      <c r="Y16" s="540"/>
      <c r="Z16" s="532">
        <f t="shared" si="4"/>
        <v>5</v>
      </c>
      <c r="AA16" s="532">
        <f t="shared" si="4"/>
        <v>15</v>
      </c>
      <c r="AB16" s="617">
        <v>5</v>
      </c>
      <c r="AC16" s="615">
        <f>AB7-AA16</f>
        <v>1</v>
      </c>
      <c r="AD16" s="533">
        <f t="shared" si="5"/>
        <v>1</v>
      </c>
      <c r="AE16" s="534">
        <f t="shared" si="6"/>
        <v>0</v>
      </c>
      <c r="AF16" s="817">
        <f t="shared" si="7"/>
        <v>3</v>
      </c>
      <c r="AG16" s="212"/>
      <c r="AH16" s="217"/>
      <c r="AI16" s="527">
        <v>6</v>
      </c>
      <c r="AJ16" s="535">
        <f t="shared" si="50"/>
        <v>433</v>
      </c>
      <c r="AK16" s="536">
        <v>381</v>
      </c>
      <c r="AL16" s="528">
        <f t="shared" si="51"/>
        <v>5</v>
      </c>
      <c r="AM16" s="537">
        <f t="shared" si="51"/>
        <v>15</v>
      </c>
      <c r="AN16" s="330" t="b">
        <f t="shared" si="52"/>
        <v>0</v>
      </c>
      <c r="AO16" s="330">
        <f t="shared" si="53"/>
        <v>3</v>
      </c>
      <c r="AP16" s="330" t="b">
        <f t="shared" si="54"/>
        <v>0</v>
      </c>
      <c r="AQ16" s="699">
        <f t="shared" si="55"/>
        <v>3</v>
      </c>
      <c r="AR16" s="690"/>
      <c r="AS16" s="691">
        <v>6</v>
      </c>
      <c r="AT16" s="540"/>
      <c r="AU16" s="532">
        <f t="shared" si="8"/>
        <v>5</v>
      </c>
      <c r="AV16" s="532">
        <f t="shared" si="8"/>
        <v>15</v>
      </c>
      <c r="AW16" s="617">
        <v>6</v>
      </c>
      <c r="AX16" s="615">
        <f>AW7-AV16</f>
        <v>13</v>
      </c>
      <c r="AY16" s="533">
        <f t="shared" si="9"/>
        <v>1</v>
      </c>
      <c r="AZ16" s="534">
        <f t="shared" si="10"/>
        <v>-1</v>
      </c>
      <c r="BA16" s="817">
        <f t="shared" si="11"/>
        <v>2</v>
      </c>
      <c r="BB16" s="212"/>
      <c r="BC16" s="217"/>
      <c r="BD16" s="527">
        <v>6</v>
      </c>
      <c r="BE16" s="535">
        <f t="shared" si="56"/>
        <v>433</v>
      </c>
      <c r="BF16" s="536">
        <v>381</v>
      </c>
      <c r="BG16" s="528">
        <f t="shared" si="57"/>
        <v>5</v>
      </c>
      <c r="BH16" s="537">
        <f t="shared" si="57"/>
        <v>15</v>
      </c>
      <c r="BI16" s="539">
        <v>6</v>
      </c>
      <c r="BJ16" s="540"/>
      <c r="BK16" s="532">
        <f t="shared" si="12"/>
        <v>5</v>
      </c>
      <c r="BL16" s="532">
        <f t="shared" si="12"/>
        <v>15</v>
      </c>
      <c r="BM16" s="617">
        <v>6</v>
      </c>
      <c r="BN16" s="615">
        <f>BM7-BL16</f>
        <v>-9</v>
      </c>
      <c r="BO16" s="533">
        <f t="shared" si="13"/>
        <v>0</v>
      </c>
      <c r="BP16" s="534">
        <f t="shared" si="14"/>
        <v>-1</v>
      </c>
      <c r="BQ16" s="228">
        <f t="shared" si="15"/>
        <v>1</v>
      </c>
      <c r="BR16" s="212"/>
      <c r="BS16" s="217"/>
      <c r="BT16" s="527">
        <v>6</v>
      </c>
      <c r="BU16" s="535">
        <f t="shared" si="58"/>
        <v>433</v>
      </c>
      <c r="BV16" s="536">
        <v>381</v>
      </c>
      <c r="BW16" s="528">
        <f t="shared" si="59"/>
        <v>5</v>
      </c>
      <c r="BX16" s="537">
        <f t="shared" si="59"/>
        <v>15</v>
      </c>
      <c r="BY16" s="330">
        <f t="shared" si="60"/>
        <v>2</v>
      </c>
      <c r="BZ16" s="330" t="b">
        <f t="shared" si="61"/>
        <v>0</v>
      </c>
      <c r="CA16" s="330" t="b">
        <f t="shared" si="62"/>
        <v>0</v>
      </c>
      <c r="CB16" s="700">
        <f t="shared" si="63"/>
        <v>2</v>
      </c>
      <c r="CC16" s="693"/>
      <c r="CD16" s="539">
        <v>6</v>
      </c>
      <c r="CE16" s="540"/>
      <c r="CF16" s="532">
        <f t="shared" si="16"/>
        <v>5</v>
      </c>
      <c r="CG16" s="532">
        <f t="shared" si="16"/>
        <v>15</v>
      </c>
      <c r="CH16" s="617">
        <v>6</v>
      </c>
      <c r="CI16" s="615">
        <f>CH7-CG16</f>
        <v>1</v>
      </c>
      <c r="CJ16" s="533">
        <f t="shared" si="17"/>
        <v>1</v>
      </c>
      <c r="CK16" s="534">
        <f t="shared" si="18"/>
        <v>-1</v>
      </c>
      <c r="CL16" s="817">
        <f t="shared" si="19"/>
        <v>2</v>
      </c>
      <c r="CM16" s="212"/>
      <c r="CN16" s="217"/>
      <c r="CO16" s="527">
        <v>6</v>
      </c>
      <c r="CP16" s="535">
        <f t="shared" si="64"/>
        <v>433</v>
      </c>
      <c r="CQ16" s="536">
        <v>381</v>
      </c>
      <c r="CR16" s="528">
        <f t="shared" si="65"/>
        <v>5</v>
      </c>
      <c r="CS16" s="537">
        <f t="shared" si="65"/>
        <v>15</v>
      </c>
      <c r="CT16" s="539">
        <v>6</v>
      </c>
      <c r="CU16" s="540"/>
      <c r="CV16" s="532">
        <f t="shared" si="20"/>
        <v>5</v>
      </c>
      <c r="CW16" s="532">
        <f t="shared" si="20"/>
        <v>15</v>
      </c>
      <c r="CX16" s="617">
        <v>7</v>
      </c>
      <c r="CY16" s="615">
        <f>CX7-CW16</f>
        <v>8</v>
      </c>
      <c r="CZ16" s="533">
        <f t="shared" si="21"/>
        <v>1</v>
      </c>
      <c r="DA16" s="534">
        <f t="shared" si="22"/>
        <v>-2</v>
      </c>
      <c r="DB16" s="228">
        <f t="shared" si="23"/>
        <v>1</v>
      </c>
      <c r="DC16" s="212"/>
      <c r="DD16" s="217"/>
      <c r="DE16" s="527">
        <v>6</v>
      </c>
      <c r="DF16" s="535">
        <f t="shared" si="66"/>
        <v>433</v>
      </c>
      <c r="DG16" s="536">
        <v>381</v>
      </c>
      <c r="DH16" s="528">
        <f t="shared" si="67"/>
        <v>5</v>
      </c>
      <c r="DI16" s="537">
        <f t="shared" si="67"/>
        <v>15</v>
      </c>
      <c r="DJ16" s="330">
        <f t="shared" si="68"/>
        <v>2</v>
      </c>
      <c r="DK16" s="330" t="b">
        <f t="shared" si="69"/>
        <v>0</v>
      </c>
      <c r="DL16" s="330" t="b">
        <f t="shared" si="70"/>
        <v>0</v>
      </c>
      <c r="DM16" s="701">
        <f t="shared" si="71"/>
        <v>2</v>
      </c>
      <c r="DN16" s="693"/>
      <c r="DO16" s="539">
        <v>6</v>
      </c>
      <c r="DP16" s="540"/>
      <c r="DQ16" s="532">
        <f t="shared" si="24"/>
        <v>5</v>
      </c>
      <c r="DR16" s="532">
        <f t="shared" si="24"/>
        <v>15</v>
      </c>
      <c r="DS16" s="617">
        <v>6</v>
      </c>
      <c r="DT16" s="615">
        <f>DS7-DR16</f>
        <v>7</v>
      </c>
      <c r="DU16" s="533">
        <f t="shared" si="25"/>
        <v>1</v>
      </c>
      <c r="DV16" s="534">
        <f t="shared" si="26"/>
        <v>-1</v>
      </c>
      <c r="DW16" s="817">
        <f t="shared" si="27"/>
        <v>2</v>
      </c>
      <c r="DX16" s="212"/>
      <c r="DY16" s="217"/>
      <c r="DZ16" s="527">
        <v>6</v>
      </c>
      <c r="EA16" s="535">
        <f t="shared" si="72"/>
        <v>433</v>
      </c>
      <c r="EB16" s="536">
        <v>381</v>
      </c>
      <c r="EC16" s="528">
        <f t="shared" si="73"/>
        <v>5</v>
      </c>
      <c r="ED16" s="537">
        <f t="shared" si="73"/>
        <v>15</v>
      </c>
      <c r="EE16" s="539">
        <v>6</v>
      </c>
      <c r="EF16" s="540"/>
      <c r="EG16" s="532">
        <f t="shared" si="28"/>
        <v>5</v>
      </c>
      <c r="EH16" s="532">
        <f t="shared" si="28"/>
        <v>15</v>
      </c>
      <c r="EI16" s="617">
        <v>8</v>
      </c>
      <c r="EJ16" s="615">
        <f>EI7-EH16</f>
        <v>7</v>
      </c>
      <c r="EK16" s="533">
        <f t="shared" si="29"/>
        <v>1</v>
      </c>
      <c r="EL16" s="534">
        <f t="shared" si="30"/>
        <v>-3</v>
      </c>
      <c r="EM16" s="228">
        <f t="shared" si="31"/>
        <v>0</v>
      </c>
      <c r="EN16" s="212"/>
      <c r="EO16" s="217"/>
      <c r="EP16" s="527">
        <v>6</v>
      </c>
      <c r="EQ16" s="535">
        <f t="shared" si="74"/>
        <v>433</v>
      </c>
      <c r="ER16" s="536">
        <v>381</v>
      </c>
      <c r="ES16" s="528">
        <f t="shared" si="75"/>
        <v>5</v>
      </c>
      <c r="ET16" s="537">
        <f t="shared" si="75"/>
        <v>15</v>
      </c>
      <c r="EU16" s="330">
        <f t="shared" si="76"/>
        <v>2</v>
      </c>
      <c r="EV16" s="330" t="b">
        <f t="shared" si="77"/>
        <v>0</v>
      </c>
      <c r="EW16" s="330" t="b">
        <f t="shared" si="78"/>
        <v>0</v>
      </c>
      <c r="EX16" s="699">
        <f t="shared" si="79"/>
        <v>2</v>
      </c>
      <c r="EY16" s="693"/>
      <c r="EZ16" s="539">
        <v>6</v>
      </c>
      <c r="FA16" s="540"/>
      <c r="FB16" s="532">
        <f t="shared" si="32"/>
        <v>5</v>
      </c>
      <c r="FC16" s="532">
        <f t="shared" si="32"/>
        <v>15</v>
      </c>
      <c r="FD16" s="617">
        <v>6</v>
      </c>
      <c r="FE16" s="615">
        <f>FD7-FC16</f>
        <v>-1</v>
      </c>
      <c r="FF16" s="533">
        <f t="shared" si="33"/>
        <v>0</v>
      </c>
      <c r="FG16" s="534">
        <f t="shared" si="34"/>
        <v>-1</v>
      </c>
      <c r="FH16" s="228">
        <f t="shared" si="35"/>
        <v>1</v>
      </c>
      <c r="FI16" s="212"/>
      <c r="FJ16" s="217"/>
      <c r="FK16" s="527">
        <v>6</v>
      </c>
      <c r="FL16" s="535">
        <f t="shared" si="80"/>
        <v>433</v>
      </c>
      <c r="FM16" s="536">
        <v>381</v>
      </c>
      <c r="FN16" s="528">
        <f t="shared" si="81"/>
        <v>5</v>
      </c>
      <c r="FO16" s="537">
        <f t="shared" si="81"/>
        <v>15</v>
      </c>
      <c r="FP16" s="539">
        <v>6</v>
      </c>
      <c r="FQ16" s="540"/>
      <c r="FR16" s="532">
        <f t="shared" si="36"/>
        <v>5</v>
      </c>
      <c r="FS16" s="532">
        <f t="shared" si="36"/>
        <v>15</v>
      </c>
      <c r="FT16" s="617">
        <v>6</v>
      </c>
      <c r="FU16" s="615">
        <f>FT7-FS16</f>
        <v>7</v>
      </c>
      <c r="FV16" s="533">
        <f t="shared" si="37"/>
        <v>1</v>
      </c>
      <c r="FW16" s="534">
        <f t="shared" si="38"/>
        <v>-1</v>
      </c>
      <c r="FX16" s="817">
        <f t="shared" si="39"/>
        <v>2</v>
      </c>
      <c r="FY16" s="212"/>
      <c r="FZ16" s="217"/>
      <c r="GA16" s="527">
        <v>6</v>
      </c>
      <c r="GB16" s="535">
        <f t="shared" si="82"/>
        <v>433</v>
      </c>
      <c r="GC16" s="536">
        <v>381</v>
      </c>
      <c r="GD16" s="528">
        <f t="shared" si="83"/>
        <v>5</v>
      </c>
      <c r="GE16" s="537">
        <f t="shared" si="83"/>
        <v>15</v>
      </c>
      <c r="GF16" s="330" t="b">
        <f t="shared" si="84"/>
        <v>0</v>
      </c>
      <c r="GG16" s="330">
        <f t="shared" si="85"/>
        <v>2</v>
      </c>
      <c r="GH16" s="330" t="b">
        <f t="shared" si="86"/>
        <v>0</v>
      </c>
      <c r="GI16" s="699">
        <f t="shared" si="87"/>
        <v>2</v>
      </c>
      <c r="GJ16" s="693"/>
      <c r="GK16" s="539">
        <v>6</v>
      </c>
      <c r="GL16" s="540"/>
      <c r="GM16" s="532">
        <f t="shared" si="40"/>
        <v>5</v>
      </c>
      <c r="GN16" s="532">
        <f t="shared" si="40"/>
        <v>15</v>
      </c>
      <c r="GO16" s="617">
        <v>8</v>
      </c>
      <c r="GP16" s="615">
        <f>GO7-GN16</f>
        <v>8</v>
      </c>
      <c r="GQ16" s="533">
        <f t="shared" si="41"/>
        <v>1</v>
      </c>
      <c r="GR16" s="534">
        <f t="shared" si="42"/>
        <v>-3</v>
      </c>
      <c r="GS16" s="228">
        <f t="shared" si="43"/>
        <v>0</v>
      </c>
      <c r="GT16" s="212"/>
      <c r="GU16" s="217"/>
      <c r="GV16" s="527">
        <v>6</v>
      </c>
      <c r="GW16" s="535">
        <f t="shared" si="88"/>
        <v>433</v>
      </c>
      <c r="GX16" s="536">
        <v>381</v>
      </c>
      <c r="GY16" s="528">
        <f t="shared" si="89"/>
        <v>5</v>
      </c>
      <c r="GZ16" s="537">
        <f t="shared" si="89"/>
        <v>15</v>
      </c>
      <c r="HA16" s="539">
        <v>6</v>
      </c>
      <c r="HB16" s="540"/>
      <c r="HC16" s="532">
        <f t="shared" si="44"/>
        <v>5</v>
      </c>
      <c r="HD16" s="532">
        <f t="shared" si="44"/>
        <v>15</v>
      </c>
      <c r="HE16" s="617">
        <v>5</v>
      </c>
      <c r="HF16" s="615">
        <f>HE7-HD16</f>
        <v>2</v>
      </c>
      <c r="HG16" s="533">
        <f t="shared" si="45"/>
        <v>1</v>
      </c>
      <c r="HH16" s="534">
        <f t="shared" si="46"/>
        <v>0</v>
      </c>
      <c r="HI16" s="817">
        <f t="shared" si="47"/>
        <v>3</v>
      </c>
      <c r="HJ16" s="330" t="b">
        <f t="shared" si="92"/>
        <v>0</v>
      </c>
      <c r="HK16" s="330">
        <f t="shared" si="93"/>
        <v>3</v>
      </c>
      <c r="HL16" s="330" t="b">
        <f t="shared" si="90"/>
        <v>0</v>
      </c>
      <c r="HM16" s="702">
        <f t="shared" si="91"/>
        <v>3</v>
      </c>
      <c r="HN16" s="696"/>
    </row>
    <row r="17" spans="1:222" s="698" customFormat="1" ht="16" customHeight="1">
      <c r="A17" s="686"/>
      <c r="B17" s="527">
        <v>7</v>
      </c>
      <c r="C17" s="128">
        <v>156</v>
      </c>
      <c r="D17" s="128">
        <v>383</v>
      </c>
      <c r="E17" s="129">
        <v>3</v>
      </c>
      <c r="F17" s="130">
        <v>13</v>
      </c>
      <c r="G17" s="529"/>
      <c r="H17" s="530">
        <v>7</v>
      </c>
      <c r="I17" s="531"/>
      <c r="J17" s="532">
        <f t="shared" si="0"/>
        <v>3</v>
      </c>
      <c r="K17" s="532">
        <f t="shared" si="0"/>
        <v>13</v>
      </c>
      <c r="L17" s="617">
        <v>4</v>
      </c>
      <c r="M17" s="615">
        <f>L7-K17</f>
        <v>0</v>
      </c>
      <c r="N17" s="533">
        <f t="shared" si="1"/>
        <v>1</v>
      </c>
      <c r="O17" s="534">
        <f t="shared" si="2"/>
        <v>-1</v>
      </c>
      <c r="P17" s="228">
        <f t="shared" si="3"/>
        <v>2</v>
      </c>
      <c r="Q17" s="212"/>
      <c r="R17" s="217"/>
      <c r="S17" s="527">
        <v>7</v>
      </c>
      <c r="T17" s="535">
        <f t="shared" si="48"/>
        <v>156</v>
      </c>
      <c r="U17" s="536">
        <v>381</v>
      </c>
      <c r="V17" s="528">
        <f t="shared" si="49"/>
        <v>3</v>
      </c>
      <c r="W17" s="537">
        <f t="shared" si="49"/>
        <v>13</v>
      </c>
      <c r="X17" s="539">
        <v>7</v>
      </c>
      <c r="Y17" s="540"/>
      <c r="Z17" s="532">
        <f t="shared" si="4"/>
        <v>3</v>
      </c>
      <c r="AA17" s="532">
        <f t="shared" si="4"/>
        <v>13</v>
      </c>
      <c r="AB17" s="617">
        <v>4</v>
      </c>
      <c r="AC17" s="615">
        <f>AB7-AA17</f>
        <v>3</v>
      </c>
      <c r="AD17" s="533">
        <f t="shared" si="5"/>
        <v>1</v>
      </c>
      <c r="AE17" s="534">
        <f t="shared" si="6"/>
        <v>-1</v>
      </c>
      <c r="AF17" s="228">
        <f t="shared" si="7"/>
        <v>2</v>
      </c>
      <c r="AG17" s="212"/>
      <c r="AH17" s="217"/>
      <c r="AI17" s="527">
        <v>7</v>
      </c>
      <c r="AJ17" s="535">
        <f t="shared" si="50"/>
        <v>156</v>
      </c>
      <c r="AK17" s="536">
        <v>381</v>
      </c>
      <c r="AL17" s="528">
        <f t="shared" si="51"/>
        <v>3</v>
      </c>
      <c r="AM17" s="537">
        <f t="shared" si="51"/>
        <v>13</v>
      </c>
      <c r="AN17" s="330" t="b">
        <f t="shared" si="52"/>
        <v>0</v>
      </c>
      <c r="AO17" s="330" t="b">
        <f t="shared" si="53"/>
        <v>0</v>
      </c>
      <c r="AP17" s="330">
        <f t="shared" si="54"/>
        <v>2</v>
      </c>
      <c r="AQ17" s="820">
        <f t="shared" si="55"/>
        <v>2</v>
      </c>
      <c r="AR17" s="690"/>
      <c r="AS17" s="691">
        <v>7</v>
      </c>
      <c r="AT17" s="540"/>
      <c r="AU17" s="532">
        <f t="shared" si="8"/>
        <v>3</v>
      </c>
      <c r="AV17" s="532">
        <f t="shared" si="8"/>
        <v>13</v>
      </c>
      <c r="AW17" s="617">
        <v>5</v>
      </c>
      <c r="AX17" s="615">
        <f>AW7-AV17</f>
        <v>15</v>
      </c>
      <c r="AY17" s="533">
        <f t="shared" si="9"/>
        <v>1</v>
      </c>
      <c r="AZ17" s="534">
        <f t="shared" si="10"/>
        <v>-2</v>
      </c>
      <c r="BA17" s="817">
        <f t="shared" si="11"/>
        <v>1</v>
      </c>
      <c r="BB17" s="212"/>
      <c r="BC17" s="217"/>
      <c r="BD17" s="527">
        <v>7</v>
      </c>
      <c r="BE17" s="535">
        <f t="shared" si="56"/>
        <v>156</v>
      </c>
      <c r="BF17" s="536">
        <v>381</v>
      </c>
      <c r="BG17" s="528">
        <f t="shared" si="57"/>
        <v>3</v>
      </c>
      <c r="BH17" s="537">
        <f t="shared" si="57"/>
        <v>13</v>
      </c>
      <c r="BI17" s="539">
        <v>7</v>
      </c>
      <c r="BJ17" s="540"/>
      <c r="BK17" s="532">
        <f t="shared" si="12"/>
        <v>3</v>
      </c>
      <c r="BL17" s="532">
        <f t="shared" si="12"/>
        <v>13</v>
      </c>
      <c r="BM17" s="617">
        <v>5</v>
      </c>
      <c r="BN17" s="615">
        <f>BM7-BL17</f>
        <v>-7</v>
      </c>
      <c r="BO17" s="533">
        <f t="shared" si="13"/>
        <v>0</v>
      </c>
      <c r="BP17" s="534">
        <f t="shared" si="14"/>
        <v>-2</v>
      </c>
      <c r="BQ17" s="228">
        <f t="shared" si="15"/>
        <v>0</v>
      </c>
      <c r="BR17" s="212"/>
      <c r="BS17" s="217"/>
      <c r="BT17" s="527">
        <v>7</v>
      </c>
      <c r="BU17" s="535">
        <f t="shared" si="58"/>
        <v>156</v>
      </c>
      <c r="BV17" s="536">
        <v>381</v>
      </c>
      <c r="BW17" s="528">
        <f t="shared" si="59"/>
        <v>3</v>
      </c>
      <c r="BX17" s="537">
        <f t="shared" si="59"/>
        <v>13</v>
      </c>
      <c r="BY17" s="330">
        <f t="shared" si="60"/>
        <v>1</v>
      </c>
      <c r="BZ17" s="330" t="b">
        <f t="shared" si="61"/>
        <v>0</v>
      </c>
      <c r="CA17" s="330" t="b">
        <f t="shared" si="62"/>
        <v>0</v>
      </c>
      <c r="CB17" s="700">
        <f t="shared" si="63"/>
        <v>1</v>
      </c>
      <c r="CC17" s="693"/>
      <c r="CD17" s="539">
        <v>7</v>
      </c>
      <c r="CE17" s="540"/>
      <c r="CF17" s="532">
        <f t="shared" si="16"/>
        <v>3</v>
      </c>
      <c r="CG17" s="532">
        <f t="shared" si="16"/>
        <v>13</v>
      </c>
      <c r="CH17" s="617">
        <v>4</v>
      </c>
      <c r="CI17" s="615">
        <f>CH7-CG17</f>
        <v>3</v>
      </c>
      <c r="CJ17" s="533">
        <f t="shared" si="17"/>
        <v>1</v>
      </c>
      <c r="CK17" s="534">
        <f t="shared" si="18"/>
        <v>-1</v>
      </c>
      <c r="CL17" s="817">
        <f t="shared" si="19"/>
        <v>2</v>
      </c>
      <c r="CM17" s="212"/>
      <c r="CN17" s="217"/>
      <c r="CO17" s="527">
        <v>7</v>
      </c>
      <c r="CP17" s="535">
        <f t="shared" si="64"/>
        <v>156</v>
      </c>
      <c r="CQ17" s="536">
        <v>381</v>
      </c>
      <c r="CR17" s="528">
        <f t="shared" si="65"/>
        <v>3</v>
      </c>
      <c r="CS17" s="537">
        <f t="shared" si="65"/>
        <v>13</v>
      </c>
      <c r="CT17" s="539">
        <v>7</v>
      </c>
      <c r="CU17" s="540"/>
      <c r="CV17" s="532">
        <f t="shared" si="20"/>
        <v>3</v>
      </c>
      <c r="CW17" s="532">
        <f t="shared" si="20"/>
        <v>13</v>
      </c>
      <c r="CX17" s="617">
        <v>5</v>
      </c>
      <c r="CY17" s="615">
        <f>CX7-CW17</f>
        <v>10</v>
      </c>
      <c r="CZ17" s="533">
        <f t="shared" si="21"/>
        <v>1</v>
      </c>
      <c r="DA17" s="534">
        <f t="shared" si="22"/>
        <v>-2</v>
      </c>
      <c r="DB17" s="228">
        <f t="shared" si="23"/>
        <v>1</v>
      </c>
      <c r="DC17" s="212"/>
      <c r="DD17" s="217"/>
      <c r="DE17" s="527">
        <v>7</v>
      </c>
      <c r="DF17" s="535">
        <f t="shared" si="66"/>
        <v>156</v>
      </c>
      <c r="DG17" s="536">
        <v>381</v>
      </c>
      <c r="DH17" s="528">
        <f t="shared" si="67"/>
        <v>3</v>
      </c>
      <c r="DI17" s="537">
        <f t="shared" si="67"/>
        <v>13</v>
      </c>
      <c r="DJ17" s="330">
        <f t="shared" si="68"/>
        <v>2</v>
      </c>
      <c r="DK17" s="330" t="b">
        <f t="shared" si="69"/>
        <v>0</v>
      </c>
      <c r="DL17" s="330" t="b">
        <f t="shared" si="70"/>
        <v>0</v>
      </c>
      <c r="DM17" s="701">
        <f t="shared" si="71"/>
        <v>2</v>
      </c>
      <c r="DN17" s="693"/>
      <c r="DO17" s="539">
        <v>7</v>
      </c>
      <c r="DP17" s="540"/>
      <c r="DQ17" s="532">
        <f t="shared" si="24"/>
        <v>3</v>
      </c>
      <c r="DR17" s="532">
        <f t="shared" si="24"/>
        <v>13</v>
      </c>
      <c r="DS17" s="617">
        <v>6</v>
      </c>
      <c r="DT17" s="615">
        <f>DS7-DR17</f>
        <v>9</v>
      </c>
      <c r="DU17" s="533">
        <f t="shared" si="25"/>
        <v>1</v>
      </c>
      <c r="DV17" s="534">
        <f t="shared" si="26"/>
        <v>-3</v>
      </c>
      <c r="DW17" s="228">
        <f t="shared" si="27"/>
        <v>0</v>
      </c>
      <c r="DX17" s="212"/>
      <c r="DY17" s="217"/>
      <c r="DZ17" s="527">
        <v>7</v>
      </c>
      <c r="EA17" s="535">
        <f t="shared" si="72"/>
        <v>156</v>
      </c>
      <c r="EB17" s="536">
        <v>381</v>
      </c>
      <c r="EC17" s="528">
        <f t="shared" si="73"/>
        <v>3</v>
      </c>
      <c r="ED17" s="537">
        <f t="shared" si="73"/>
        <v>13</v>
      </c>
      <c r="EE17" s="539">
        <v>7</v>
      </c>
      <c r="EF17" s="540"/>
      <c r="EG17" s="532">
        <f t="shared" si="28"/>
        <v>3</v>
      </c>
      <c r="EH17" s="532">
        <f t="shared" si="28"/>
        <v>13</v>
      </c>
      <c r="EI17" s="617">
        <v>5</v>
      </c>
      <c r="EJ17" s="615">
        <f>EI7-EH17</f>
        <v>9</v>
      </c>
      <c r="EK17" s="533">
        <f t="shared" si="29"/>
        <v>1</v>
      </c>
      <c r="EL17" s="534">
        <f t="shared" si="30"/>
        <v>-2</v>
      </c>
      <c r="EM17" s="817">
        <f t="shared" si="31"/>
        <v>1</v>
      </c>
      <c r="EN17" s="212"/>
      <c r="EO17" s="217"/>
      <c r="EP17" s="527">
        <v>7</v>
      </c>
      <c r="EQ17" s="535">
        <f t="shared" si="74"/>
        <v>156</v>
      </c>
      <c r="ER17" s="536">
        <v>381</v>
      </c>
      <c r="ES17" s="528">
        <f t="shared" si="75"/>
        <v>3</v>
      </c>
      <c r="ET17" s="537">
        <f t="shared" si="75"/>
        <v>13</v>
      </c>
      <c r="EU17" s="330" t="b">
        <f t="shared" si="76"/>
        <v>0</v>
      </c>
      <c r="EV17" s="330">
        <f t="shared" si="77"/>
        <v>1</v>
      </c>
      <c r="EW17" s="330" t="b">
        <f t="shared" si="78"/>
        <v>0</v>
      </c>
      <c r="EX17" s="699">
        <f t="shared" si="79"/>
        <v>1</v>
      </c>
      <c r="EY17" s="693"/>
      <c r="EZ17" s="539">
        <v>7</v>
      </c>
      <c r="FA17" s="540"/>
      <c r="FB17" s="532">
        <f t="shared" si="32"/>
        <v>3</v>
      </c>
      <c r="FC17" s="532">
        <f t="shared" si="32"/>
        <v>13</v>
      </c>
      <c r="FD17" s="617">
        <v>4</v>
      </c>
      <c r="FE17" s="615">
        <f>FD7-FC17</f>
        <v>1</v>
      </c>
      <c r="FF17" s="533">
        <f t="shared" si="33"/>
        <v>1</v>
      </c>
      <c r="FG17" s="534">
        <f t="shared" si="34"/>
        <v>-1</v>
      </c>
      <c r="FH17" s="228">
        <f t="shared" si="35"/>
        <v>2</v>
      </c>
      <c r="FI17" s="212"/>
      <c r="FJ17" s="217"/>
      <c r="FK17" s="527">
        <v>7</v>
      </c>
      <c r="FL17" s="535">
        <f t="shared" si="80"/>
        <v>156</v>
      </c>
      <c r="FM17" s="536">
        <v>381</v>
      </c>
      <c r="FN17" s="528">
        <f t="shared" si="81"/>
        <v>3</v>
      </c>
      <c r="FO17" s="537">
        <f t="shared" si="81"/>
        <v>13</v>
      </c>
      <c r="FP17" s="539">
        <v>7</v>
      </c>
      <c r="FQ17" s="540"/>
      <c r="FR17" s="532">
        <f t="shared" si="36"/>
        <v>3</v>
      </c>
      <c r="FS17" s="532">
        <f t="shared" si="36"/>
        <v>13</v>
      </c>
      <c r="FT17" s="617">
        <v>3</v>
      </c>
      <c r="FU17" s="615">
        <f>FT7-FS17</f>
        <v>9</v>
      </c>
      <c r="FV17" s="533">
        <f t="shared" si="37"/>
        <v>1</v>
      </c>
      <c r="FW17" s="534">
        <f t="shared" si="38"/>
        <v>0</v>
      </c>
      <c r="FX17" s="817">
        <f t="shared" si="39"/>
        <v>3</v>
      </c>
      <c r="FY17" s="212"/>
      <c r="FZ17" s="217"/>
      <c r="GA17" s="527">
        <v>7</v>
      </c>
      <c r="GB17" s="535">
        <f t="shared" si="82"/>
        <v>156</v>
      </c>
      <c r="GC17" s="536">
        <v>381</v>
      </c>
      <c r="GD17" s="528">
        <f t="shared" si="83"/>
        <v>3</v>
      </c>
      <c r="GE17" s="537">
        <f t="shared" si="83"/>
        <v>13</v>
      </c>
      <c r="GF17" s="330" t="b">
        <f t="shared" si="84"/>
        <v>0</v>
      </c>
      <c r="GG17" s="330">
        <f t="shared" si="85"/>
        <v>3</v>
      </c>
      <c r="GH17" s="330" t="b">
        <f t="shared" si="86"/>
        <v>0</v>
      </c>
      <c r="GI17" s="699">
        <f t="shared" si="87"/>
        <v>3</v>
      </c>
      <c r="GJ17" s="693"/>
      <c r="GK17" s="539">
        <v>7</v>
      </c>
      <c r="GL17" s="540"/>
      <c r="GM17" s="532">
        <f t="shared" si="40"/>
        <v>3</v>
      </c>
      <c r="GN17" s="532">
        <f t="shared" si="40"/>
        <v>13</v>
      </c>
      <c r="GO17" s="617">
        <v>6</v>
      </c>
      <c r="GP17" s="615">
        <f>GO7-GN17</f>
        <v>10</v>
      </c>
      <c r="GQ17" s="533">
        <f t="shared" si="41"/>
        <v>1</v>
      </c>
      <c r="GR17" s="534">
        <f t="shared" si="42"/>
        <v>-3</v>
      </c>
      <c r="GS17" s="228">
        <f t="shared" si="43"/>
        <v>0</v>
      </c>
      <c r="GT17" s="212"/>
      <c r="GU17" s="217"/>
      <c r="GV17" s="527">
        <v>7</v>
      </c>
      <c r="GW17" s="535">
        <f t="shared" si="88"/>
        <v>156</v>
      </c>
      <c r="GX17" s="536">
        <v>381</v>
      </c>
      <c r="GY17" s="528">
        <f t="shared" si="89"/>
        <v>3</v>
      </c>
      <c r="GZ17" s="537">
        <f t="shared" si="89"/>
        <v>13</v>
      </c>
      <c r="HA17" s="539">
        <v>7</v>
      </c>
      <c r="HB17" s="540"/>
      <c r="HC17" s="532">
        <f t="shared" si="44"/>
        <v>3</v>
      </c>
      <c r="HD17" s="532">
        <f t="shared" si="44"/>
        <v>13</v>
      </c>
      <c r="HE17" s="617">
        <v>4</v>
      </c>
      <c r="HF17" s="615">
        <f>HE7-HD17</f>
        <v>4</v>
      </c>
      <c r="HG17" s="533">
        <f t="shared" si="45"/>
        <v>1</v>
      </c>
      <c r="HH17" s="534">
        <f t="shared" si="46"/>
        <v>-1</v>
      </c>
      <c r="HI17" s="817">
        <f t="shared" si="47"/>
        <v>2</v>
      </c>
      <c r="HJ17" s="330" t="b">
        <f t="shared" si="92"/>
        <v>0</v>
      </c>
      <c r="HK17" s="330">
        <f t="shared" si="93"/>
        <v>2</v>
      </c>
      <c r="HL17" s="330" t="b">
        <f t="shared" si="90"/>
        <v>0</v>
      </c>
      <c r="HM17" s="702">
        <f t="shared" si="91"/>
        <v>2</v>
      </c>
      <c r="HN17" s="696"/>
    </row>
    <row r="18" spans="1:222" s="698" customFormat="1" ht="16" customHeight="1">
      <c r="A18" s="686"/>
      <c r="B18" s="527">
        <v>8</v>
      </c>
      <c r="C18" s="128">
        <v>480</v>
      </c>
      <c r="D18" s="128">
        <v>178</v>
      </c>
      <c r="E18" s="129">
        <v>5</v>
      </c>
      <c r="F18" s="130">
        <v>7</v>
      </c>
      <c r="G18" s="529"/>
      <c r="H18" s="530">
        <v>8</v>
      </c>
      <c r="I18" s="531"/>
      <c r="J18" s="532">
        <f t="shared" si="0"/>
        <v>5</v>
      </c>
      <c r="K18" s="532">
        <f t="shared" si="0"/>
        <v>7</v>
      </c>
      <c r="L18" s="617">
        <v>6</v>
      </c>
      <c r="M18" s="615">
        <f>L7-K18</f>
        <v>6</v>
      </c>
      <c r="N18" s="533">
        <f t="shared" si="1"/>
        <v>1</v>
      </c>
      <c r="O18" s="534">
        <f t="shared" si="2"/>
        <v>-1</v>
      </c>
      <c r="P18" s="228">
        <f t="shared" si="3"/>
        <v>2</v>
      </c>
      <c r="Q18" s="212"/>
      <c r="R18" s="217"/>
      <c r="S18" s="527">
        <v>8</v>
      </c>
      <c r="T18" s="535">
        <f t="shared" si="48"/>
        <v>480</v>
      </c>
      <c r="U18" s="536">
        <v>381</v>
      </c>
      <c r="V18" s="528">
        <f t="shared" si="49"/>
        <v>5</v>
      </c>
      <c r="W18" s="537">
        <f t="shared" si="49"/>
        <v>7</v>
      </c>
      <c r="X18" s="539">
        <v>8</v>
      </c>
      <c r="Y18" s="540"/>
      <c r="Z18" s="532">
        <f t="shared" si="4"/>
        <v>5</v>
      </c>
      <c r="AA18" s="532">
        <f t="shared" si="4"/>
        <v>7</v>
      </c>
      <c r="AB18" s="617">
        <v>6</v>
      </c>
      <c r="AC18" s="615">
        <f>AB7-AA18</f>
        <v>9</v>
      </c>
      <c r="AD18" s="533">
        <f t="shared" si="5"/>
        <v>1</v>
      </c>
      <c r="AE18" s="534">
        <f t="shared" si="6"/>
        <v>-1</v>
      </c>
      <c r="AF18" s="228">
        <f t="shared" si="7"/>
        <v>2</v>
      </c>
      <c r="AG18" s="212"/>
      <c r="AH18" s="217"/>
      <c r="AI18" s="527">
        <v>8</v>
      </c>
      <c r="AJ18" s="535">
        <f t="shared" si="50"/>
        <v>480</v>
      </c>
      <c r="AK18" s="536">
        <v>381</v>
      </c>
      <c r="AL18" s="528">
        <f t="shared" si="51"/>
        <v>5</v>
      </c>
      <c r="AM18" s="537">
        <f t="shared" si="51"/>
        <v>7</v>
      </c>
      <c r="AN18" s="330" t="b">
        <f t="shared" si="52"/>
        <v>0</v>
      </c>
      <c r="AO18" s="330" t="b">
        <f t="shared" si="53"/>
        <v>0</v>
      </c>
      <c r="AP18" s="330">
        <f t="shared" si="54"/>
        <v>2</v>
      </c>
      <c r="AQ18" s="820">
        <f t="shared" si="55"/>
        <v>2</v>
      </c>
      <c r="AR18" s="690"/>
      <c r="AS18" s="691">
        <v>8</v>
      </c>
      <c r="AT18" s="540"/>
      <c r="AU18" s="532">
        <f t="shared" si="8"/>
        <v>5</v>
      </c>
      <c r="AV18" s="532">
        <f t="shared" si="8"/>
        <v>7</v>
      </c>
      <c r="AW18" s="617">
        <v>7</v>
      </c>
      <c r="AX18" s="615">
        <f>AW7-AV18</f>
        <v>21</v>
      </c>
      <c r="AY18" s="533">
        <f t="shared" si="9"/>
        <v>2</v>
      </c>
      <c r="AZ18" s="534">
        <f t="shared" si="10"/>
        <v>-2</v>
      </c>
      <c r="BA18" s="817">
        <f t="shared" si="11"/>
        <v>2</v>
      </c>
      <c r="BB18" s="212"/>
      <c r="BC18" s="217"/>
      <c r="BD18" s="527">
        <v>8</v>
      </c>
      <c r="BE18" s="535">
        <f t="shared" si="56"/>
        <v>480</v>
      </c>
      <c r="BF18" s="536">
        <v>381</v>
      </c>
      <c r="BG18" s="528">
        <f t="shared" si="57"/>
        <v>5</v>
      </c>
      <c r="BH18" s="537">
        <f t="shared" si="57"/>
        <v>7</v>
      </c>
      <c r="BI18" s="539">
        <v>8</v>
      </c>
      <c r="BJ18" s="540"/>
      <c r="BK18" s="532">
        <f t="shared" si="12"/>
        <v>5</v>
      </c>
      <c r="BL18" s="532">
        <f t="shared" si="12"/>
        <v>7</v>
      </c>
      <c r="BM18" s="617">
        <v>7</v>
      </c>
      <c r="BN18" s="615">
        <f>BM7-BL18</f>
        <v>-1</v>
      </c>
      <c r="BO18" s="533">
        <f t="shared" si="13"/>
        <v>0</v>
      </c>
      <c r="BP18" s="534">
        <f t="shared" si="14"/>
        <v>-2</v>
      </c>
      <c r="BQ18" s="228">
        <f t="shared" si="15"/>
        <v>0</v>
      </c>
      <c r="BR18" s="212"/>
      <c r="BS18" s="217"/>
      <c r="BT18" s="527">
        <v>8</v>
      </c>
      <c r="BU18" s="535">
        <f t="shared" si="58"/>
        <v>480</v>
      </c>
      <c r="BV18" s="536">
        <v>381</v>
      </c>
      <c r="BW18" s="528">
        <f t="shared" si="59"/>
        <v>5</v>
      </c>
      <c r="BX18" s="537">
        <f t="shared" si="59"/>
        <v>7</v>
      </c>
      <c r="BY18" s="330">
        <f t="shared" si="60"/>
        <v>2</v>
      </c>
      <c r="BZ18" s="330" t="b">
        <f t="shared" si="61"/>
        <v>0</v>
      </c>
      <c r="CA18" s="330" t="b">
        <f t="shared" si="62"/>
        <v>0</v>
      </c>
      <c r="CB18" s="700">
        <f t="shared" si="63"/>
        <v>2</v>
      </c>
      <c r="CC18" s="693"/>
      <c r="CD18" s="539">
        <v>8</v>
      </c>
      <c r="CE18" s="540"/>
      <c r="CF18" s="532">
        <f t="shared" si="16"/>
        <v>5</v>
      </c>
      <c r="CG18" s="532">
        <f t="shared" si="16"/>
        <v>7</v>
      </c>
      <c r="CH18" s="617">
        <v>5</v>
      </c>
      <c r="CI18" s="615">
        <f>CH7-CG18</f>
        <v>9</v>
      </c>
      <c r="CJ18" s="533">
        <f t="shared" si="17"/>
        <v>1</v>
      </c>
      <c r="CK18" s="534">
        <f t="shared" si="18"/>
        <v>0</v>
      </c>
      <c r="CL18" s="817">
        <f t="shared" si="19"/>
        <v>3</v>
      </c>
      <c r="CM18" s="212"/>
      <c r="CN18" s="217"/>
      <c r="CO18" s="527">
        <v>8</v>
      </c>
      <c r="CP18" s="535">
        <f t="shared" si="64"/>
        <v>480</v>
      </c>
      <c r="CQ18" s="536">
        <v>381</v>
      </c>
      <c r="CR18" s="528">
        <f t="shared" si="65"/>
        <v>5</v>
      </c>
      <c r="CS18" s="537">
        <f t="shared" si="65"/>
        <v>7</v>
      </c>
      <c r="CT18" s="539">
        <v>8</v>
      </c>
      <c r="CU18" s="540"/>
      <c r="CV18" s="532">
        <f t="shared" si="20"/>
        <v>5</v>
      </c>
      <c r="CW18" s="532">
        <f t="shared" si="20"/>
        <v>7</v>
      </c>
      <c r="CX18" s="617">
        <v>6</v>
      </c>
      <c r="CY18" s="615">
        <f>CX7-CW18</f>
        <v>16</v>
      </c>
      <c r="CZ18" s="533">
        <f t="shared" si="21"/>
        <v>1</v>
      </c>
      <c r="DA18" s="534">
        <f t="shared" si="22"/>
        <v>-1</v>
      </c>
      <c r="DB18" s="228">
        <f t="shared" si="23"/>
        <v>2</v>
      </c>
      <c r="DC18" s="212"/>
      <c r="DD18" s="217"/>
      <c r="DE18" s="527">
        <v>8</v>
      </c>
      <c r="DF18" s="535">
        <f t="shared" si="66"/>
        <v>480</v>
      </c>
      <c r="DG18" s="536">
        <v>381</v>
      </c>
      <c r="DH18" s="528">
        <f t="shared" si="67"/>
        <v>5</v>
      </c>
      <c r="DI18" s="537">
        <f t="shared" si="67"/>
        <v>7</v>
      </c>
      <c r="DJ18" s="330">
        <f t="shared" si="68"/>
        <v>3</v>
      </c>
      <c r="DK18" s="330" t="b">
        <f t="shared" si="69"/>
        <v>0</v>
      </c>
      <c r="DL18" s="330" t="b">
        <f t="shared" si="70"/>
        <v>0</v>
      </c>
      <c r="DM18" s="701">
        <f t="shared" si="71"/>
        <v>3</v>
      </c>
      <c r="DN18" s="693"/>
      <c r="DO18" s="539">
        <v>8</v>
      </c>
      <c r="DP18" s="540"/>
      <c r="DQ18" s="532">
        <f t="shared" si="24"/>
        <v>5</v>
      </c>
      <c r="DR18" s="532">
        <f t="shared" si="24"/>
        <v>7</v>
      </c>
      <c r="DS18" s="617">
        <v>7</v>
      </c>
      <c r="DT18" s="615">
        <f>DS7-DR18</f>
        <v>15</v>
      </c>
      <c r="DU18" s="533">
        <f t="shared" si="25"/>
        <v>1</v>
      </c>
      <c r="DV18" s="534">
        <f t="shared" si="26"/>
        <v>-2</v>
      </c>
      <c r="DW18" s="817">
        <f t="shared" si="27"/>
        <v>1</v>
      </c>
      <c r="DX18" s="212"/>
      <c r="DY18" s="217"/>
      <c r="DZ18" s="527">
        <v>8</v>
      </c>
      <c r="EA18" s="535">
        <f t="shared" si="72"/>
        <v>480</v>
      </c>
      <c r="EB18" s="536">
        <v>381</v>
      </c>
      <c r="EC18" s="528">
        <f t="shared" si="73"/>
        <v>5</v>
      </c>
      <c r="ED18" s="537">
        <f t="shared" si="73"/>
        <v>7</v>
      </c>
      <c r="EE18" s="539">
        <v>8</v>
      </c>
      <c r="EF18" s="540"/>
      <c r="EG18" s="532">
        <f t="shared" si="28"/>
        <v>5</v>
      </c>
      <c r="EH18" s="532">
        <f t="shared" si="28"/>
        <v>7</v>
      </c>
      <c r="EI18" s="617">
        <v>8</v>
      </c>
      <c r="EJ18" s="615">
        <f>EI7-EH18</f>
        <v>15</v>
      </c>
      <c r="EK18" s="533">
        <f t="shared" si="29"/>
        <v>1</v>
      </c>
      <c r="EL18" s="534">
        <f t="shared" si="30"/>
        <v>-3</v>
      </c>
      <c r="EM18" s="228">
        <f t="shared" si="31"/>
        <v>0</v>
      </c>
      <c r="EN18" s="212"/>
      <c r="EO18" s="217"/>
      <c r="EP18" s="527">
        <v>8</v>
      </c>
      <c r="EQ18" s="535">
        <f t="shared" si="74"/>
        <v>480</v>
      </c>
      <c r="ER18" s="536">
        <v>381</v>
      </c>
      <c r="ES18" s="528">
        <f t="shared" si="75"/>
        <v>5</v>
      </c>
      <c r="ET18" s="537">
        <f t="shared" si="75"/>
        <v>7</v>
      </c>
      <c r="EU18" s="330">
        <f t="shared" si="76"/>
        <v>1</v>
      </c>
      <c r="EV18" s="330" t="b">
        <f t="shared" si="77"/>
        <v>0</v>
      </c>
      <c r="EW18" s="330" t="b">
        <f t="shared" si="78"/>
        <v>0</v>
      </c>
      <c r="EX18" s="699">
        <f t="shared" si="79"/>
        <v>1</v>
      </c>
      <c r="EY18" s="693"/>
      <c r="EZ18" s="539">
        <v>8</v>
      </c>
      <c r="FA18" s="540"/>
      <c r="FB18" s="532">
        <f t="shared" si="32"/>
        <v>5</v>
      </c>
      <c r="FC18" s="532">
        <f t="shared" si="32"/>
        <v>7</v>
      </c>
      <c r="FD18" s="617">
        <v>6</v>
      </c>
      <c r="FE18" s="615">
        <f>FD7-FC18</f>
        <v>7</v>
      </c>
      <c r="FF18" s="533">
        <f t="shared" si="33"/>
        <v>1</v>
      </c>
      <c r="FG18" s="534">
        <f t="shared" si="34"/>
        <v>-1</v>
      </c>
      <c r="FH18" s="228">
        <f t="shared" si="35"/>
        <v>2</v>
      </c>
      <c r="FI18" s="212"/>
      <c r="FJ18" s="217"/>
      <c r="FK18" s="527">
        <v>8</v>
      </c>
      <c r="FL18" s="535">
        <f t="shared" si="80"/>
        <v>480</v>
      </c>
      <c r="FM18" s="536">
        <v>381</v>
      </c>
      <c r="FN18" s="528">
        <f t="shared" si="81"/>
        <v>5</v>
      </c>
      <c r="FO18" s="537">
        <f t="shared" si="81"/>
        <v>7</v>
      </c>
      <c r="FP18" s="539">
        <v>8</v>
      </c>
      <c r="FQ18" s="540"/>
      <c r="FR18" s="532">
        <f t="shared" si="36"/>
        <v>5</v>
      </c>
      <c r="FS18" s="532">
        <f t="shared" si="36"/>
        <v>7</v>
      </c>
      <c r="FT18" s="617">
        <v>5</v>
      </c>
      <c r="FU18" s="615">
        <f>FT7-FS18</f>
        <v>15</v>
      </c>
      <c r="FV18" s="533">
        <f t="shared" si="37"/>
        <v>1</v>
      </c>
      <c r="FW18" s="534">
        <f t="shared" si="38"/>
        <v>0</v>
      </c>
      <c r="FX18" s="817">
        <f t="shared" si="39"/>
        <v>3</v>
      </c>
      <c r="FY18" s="212"/>
      <c r="FZ18" s="217"/>
      <c r="GA18" s="527">
        <v>8</v>
      </c>
      <c r="GB18" s="535">
        <f t="shared" si="82"/>
        <v>480</v>
      </c>
      <c r="GC18" s="536">
        <v>381</v>
      </c>
      <c r="GD18" s="528">
        <f t="shared" si="83"/>
        <v>5</v>
      </c>
      <c r="GE18" s="537">
        <f t="shared" si="83"/>
        <v>7</v>
      </c>
      <c r="GF18" s="330" t="b">
        <f t="shared" si="84"/>
        <v>0</v>
      </c>
      <c r="GG18" s="330">
        <f t="shared" si="85"/>
        <v>3</v>
      </c>
      <c r="GH18" s="330" t="b">
        <f t="shared" si="86"/>
        <v>0</v>
      </c>
      <c r="GI18" s="699">
        <f t="shared" si="87"/>
        <v>3</v>
      </c>
      <c r="GJ18" s="693"/>
      <c r="GK18" s="539">
        <v>8</v>
      </c>
      <c r="GL18" s="540"/>
      <c r="GM18" s="532">
        <f t="shared" si="40"/>
        <v>5</v>
      </c>
      <c r="GN18" s="532">
        <f t="shared" si="40"/>
        <v>7</v>
      </c>
      <c r="GO18" s="617">
        <v>9</v>
      </c>
      <c r="GP18" s="615">
        <f>GO7-GN18</f>
        <v>16</v>
      </c>
      <c r="GQ18" s="533">
        <f t="shared" si="41"/>
        <v>1</v>
      </c>
      <c r="GR18" s="534">
        <f t="shared" si="42"/>
        <v>-4</v>
      </c>
      <c r="GS18" s="228">
        <f t="shared" si="43"/>
        <v>0</v>
      </c>
      <c r="GT18" s="212"/>
      <c r="GU18" s="217"/>
      <c r="GV18" s="527">
        <v>8</v>
      </c>
      <c r="GW18" s="535">
        <f t="shared" si="88"/>
        <v>480</v>
      </c>
      <c r="GX18" s="536">
        <v>381</v>
      </c>
      <c r="GY18" s="528">
        <f t="shared" si="89"/>
        <v>5</v>
      </c>
      <c r="GZ18" s="537">
        <f t="shared" si="89"/>
        <v>7</v>
      </c>
      <c r="HA18" s="539">
        <v>8</v>
      </c>
      <c r="HB18" s="540"/>
      <c r="HC18" s="532">
        <f t="shared" si="44"/>
        <v>5</v>
      </c>
      <c r="HD18" s="532">
        <f t="shared" si="44"/>
        <v>7</v>
      </c>
      <c r="HE18" s="617">
        <v>5</v>
      </c>
      <c r="HF18" s="615">
        <f>HE7-HD18</f>
        <v>10</v>
      </c>
      <c r="HG18" s="533">
        <f t="shared" si="45"/>
        <v>1</v>
      </c>
      <c r="HH18" s="534">
        <f t="shared" si="46"/>
        <v>0</v>
      </c>
      <c r="HI18" s="817">
        <f t="shared" si="47"/>
        <v>3</v>
      </c>
      <c r="HJ18" s="330" t="b">
        <f t="shared" si="92"/>
        <v>0</v>
      </c>
      <c r="HK18" s="330">
        <f t="shared" si="93"/>
        <v>3</v>
      </c>
      <c r="HL18" s="330" t="b">
        <f t="shared" si="90"/>
        <v>0</v>
      </c>
      <c r="HM18" s="702">
        <f t="shared" si="91"/>
        <v>3</v>
      </c>
      <c r="HN18" s="696"/>
    </row>
    <row r="19" spans="1:222" s="698" customFormat="1" ht="16" customHeight="1" thickBot="1">
      <c r="A19" s="703"/>
      <c r="B19" s="527">
        <v>9</v>
      </c>
      <c r="C19" s="128">
        <v>334</v>
      </c>
      <c r="D19" s="128">
        <v>310</v>
      </c>
      <c r="E19" s="129">
        <v>4</v>
      </c>
      <c r="F19" s="130">
        <v>5</v>
      </c>
      <c r="G19" s="529"/>
      <c r="H19" s="530">
        <v>9</v>
      </c>
      <c r="I19" s="531"/>
      <c r="J19" s="532">
        <f t="shared" si="0"/>
        <v>4</v>
      </c>
      <c r="K19" s="532">
        <f t="shared" si="0"/>
        <v>5</v>
      </c>
      <c r="L19" s="618">
        <v>6</v>
      </c>
      <c r="M19" s="764">
        <f>L7-K19</f>
        <v>8</v>
      </c>
      <c r="N19" s="704">
        <f t="shared" si="1"/>
        <v>1</v>
      </c>
      <c r="O19" s="705">
        <f t="shared" si="2"/>
        <v>-2</v>
      </c>
      <c r="P19" s="229">
        <f t="shared" si="3"/>
        <v>1</v>
      </c>
      <c r="Q19" s="212"/>
      <c r="R19" s="545"/>
      <c r="S19" s="527">
        <v>9</v>
      </c>
      <c r="T19" s="535">
        <f t="shared" si="48"/>
        <v>334</v>
      </c>
      <c r="U19" s="536">
        <v>381</v>
      </c>
      <c r="V19" s="528">
        <f t="shared" si="49"/>
        <v>4</v>
      </c>
      <c r="W19" s="537">
        <f t="shared" si="49"/>
        <v>5</v>
      </c>
      <c r="X19" s="539">
        <v>9</v>
      </c>
      <c r="Y19" s="540"/>
      <c r="Z19" s="532">
        <f t="shared" si="4"/>
        <v>4</v>
      </c>
      <c r="AA19" s="532">
        <f t="shared" si="4"/>
        <v>5</v>
      </c>
      <c r="AB19" s="618">
        <v>4</v>
      </c>
      <c r="AC19" s="764">
        <f>AB7-AA19</f>
        <v>11</v>
      </c>
      <c r="AD19" s="704">
        <f t="shared" si="5"/>
        <v>1</v>
      </c>
      <c r="AE19" s="705">
        <f t="shared" si="6"/>
        <v>0</v>
      </c>
      <c r="AF19" s="818">
        <f t="shared" si="7"/>
        <v>3</v>
      </c>
      <c r="AG19" s="212"/>
      <c r="AH19" s="545"/>
      <c r="AI19" s="527">
        <v>9</v>
      </c>
      <c r="AJ19" s="535">
        <f t="shared" si="50"/>
        <v>334</v>
      </c>
      <c r="AK19" s="536">
        <v>381</v>
      </c>
      <c r="AL19" s="528">
        <f t="shared" si="51"/>
        <v>4</v>
      </c>
      <c r="AM19" s="537">
        <f t="shared" si="51"/>
        <v>5</v>
      </c>
      <c r="AN19" s="330" t="b">
        <f t="shared" si="52"/>
        <v>0</v>
      </c>
      <c r="AO19" s="330">
        <f t="shared" si="53"/>
        <v>3</v>
      </c>
      <c r="AP19" s="330" t="b">
        <f t="shared" si="54"/>
        <v>0</v>
      </c>
      <c r="AQ19" s="706">
        <f t="shared" si="55"/>
        <v>3</v>
      </c>
      <c r="AR19" s="690"/>
      <c r="AS19" s="691">
        <v>9</v>
      </c>
      <c r="AT19" s="540"/>
      <c r="AU19" s="532">
        <f t="shared" si="8"/>
        <v>4</v>
      </c>
      <c r="AV19" s="532">
        <f t="shared" si="8"/>
        <v>5</v>
      </c>
      <c r="AW19" s="618">
        <v>7</v>
      </c>
      <c r="AX19" s="764">
        <f>AW7-AV19</f>
        <v>23</v>
      </c>
      <c r="AY19" s="704">
        <f t="shared" si="9"/>
        <v>2</v>
      </c>
      <c r="AZ19" s="705">
        <f t="shared" si="10"/>
        <v>-3</v>
      </c>
      <c r="BA19" s="818">
        <f t="shared" si="11"/>
        <v>1</v>
      </c>
      <c r="BB19" s="212"/>
      <c r="BC19" s="545"/>
      <c r="BD19" s="527">
        <v>9</v>
      </c>
      <c r="BE19" s="535">
        <f t="shared" si="56"/>
        <v>334</v>
      </c>
      <c r="BF19" s="536">
        <v>381</v>
      </c>
      <c r="BG19" s="528">
        <f t="shared" si="57"/>
        <v>4</v>
      </c>
      <c r="BH19" s="537">
        <f t="shared" si="57"/>
        <v>5</v>
      </c>
      <c r="BI19" s="539">
        <v>9</v>
      </c>
      <c r="BJ19" s="540"/>
      <c r="BK19" s="532">
        <f t="shared" si="12"/>
        <v>4</v>
      </c>
      <c r="BL19" s="532">
        <f t="shared" si="12"/>
        <v>5</v>
      </c>
      <c r="BM19" s="618">
        <v>8</v>
      </c>
      <c r="BN19" s="764">
        <f>BM7-BL19</f>
        <v>1</v>
      </c>
      <c r="BO19" s="704">
        <f t="shared" si="13"/>
        <v>1</v>
      </c>
      <c r="BP19" s="705">
        <f t="shared" si="14"/>
        <v>-4</v>
      </c>
      <c r="BQ19" s="229">
        <f t="shared" si="15"/>
        <v>0</v>
      </c>
      <c r="BR19" s="212"/>
      <c r="BS19" s="545"/>
      <c r="BT19" s="527">
        <v>9</v>
      </c>
      <c r="BU19" s="535">
        <f t="shared" si="58"/>
        <v>334</v>
      </c>
      <c r="BV19" s="536">
        <v>381</v>
      </c>
      <c r="BW19" s="528">
        <f t="shared" si="59"/>
        <v>4</v>
      </c>
      <c r="BX19" s="537">
        <f t="shared" si="59"/>
        <v>5</v>
      </c>
      <c r="BY19" s="330">
        <f t="shared" si="60"/>
        <v>1</v>
      </c>
      <c r="BZ19" s="330" t="b">
        <f t="shared" si="61"/>
        <v>0</v>
      </c>
      <c r="CA19" s="330" t="b">
        <f t="shared" si="62"/>
        <v>0</v>
      </c>
      <c r="CB19" s="707">
        <f t="shared" si="63"/>
        <v>1</v>
      </c>
      <c r="CC19" s="693"/>
      <c r="CD19" s="539">
        <v>9</v>
      </c>
      <c r="CE19" s="540"/>
      <c r="CF19" s="532">
        <f t="shared" si="16"/>
        <v>4</v>
      </c>
      <c r="CG19" s="532">
        <f t="shared" si="16"/>
        <v>5</v>
      </c>
      <c r="CH19" s="618">
        <v>6</v>
      </c>
      <c r="CI19" s="764">
        <f>CH7-CG19</f>
        <v>11</v>
      </c>
      <c r="CJ19" s="704">
        <f t="shared" si="17"/>
        <v>1</v>
      </c>
      <c r="CK19" s="705">
        <f t="shared" si="18"/>
        <v>-2</v>
      </c>
      <c r="CL19" s="229">
        <f t="shared" si="19"/>
        <v>1</v>
      </c>
      <c r="CM19" s="212"/>
      <c r="CN19" s="545"/>
      <c r="CO19" s="527">
        <v>9</v>
      </c>
      <c r="CP19" s="535">
        <f t="shared" si="64"/>
        <v>334</v>
      </c>
      <c r="CQ19" s="536">
        <v>381</v>
      </c>
      <c r="CR19" s="528">
        <f t="shared" si="65"/>
        <v>4</v>
      </c>
      <c r="CS19" s="537">
        <f t="shared" si="65"/>
        <v>5</v>
      </c>
      <c r="CT19" s="539">
        <v>9</v>
      </c>
      <c r="CU19" s="540"/>
      <c r="CV19" s="532">
        <f t="shared" si="20"/>
        <v>4</v>
      </c>
      <c r="CW19" s="532">
        <f t="shared" si="20"/>
        <v>5</v>
      </c>
      <c r="CX19" s="618">
        <v>5</v>
      </c>
      <c r="CY19" s="764">
        <f>CX7-CW19</f>
        <v>18</v>
      </c>
      <c r="CZ19" s="704">
        <f t="shared" si="21"/>
        <v>2</v>
      </c>
      <c r="DA19" s="705">
        <f t="shared" si="22"/>
        <v>-1</v>
      </c>
      <c r="DB19" s="818">
        <f t="shared" si="23"/>
        <v>3</v>
      </c>
      <c r="DC19" s="212"/>
      <c r="DD19" s="545"/>
      <c r="DE19" s="527">
        <v>9</v>
      </c>
      <c r="DF19" s="535">
        <f t="shared" si="66"/>
        <v>334</v>
      </c>
      <c r="DG19" s="536">
        <v>381</v>
      </c>
      <c r="DH19" s="528">
        <f t="shared" si="67"/>
        <v>4</v>
      </c>
      <c r="DI19" s="537">
        <f t="shared" si="67"/>
        <v>5</v>
      </c>
      <c r="DJ19" s="330" t="b">
        <f t="shared" si="68"/>
        <v>0</v>
      </c>
      <c r="DK19" s="330">
        <f t="shared" si="69"/>
        <v>3</v>
      </c>
      <c r="DL19" s="330" t="b">
        <f t="shared" si="70"/>
        <v>0</v>
      </c>
      <c r="DM19" s="708">
        <f t="shared" si="71"/>
        <v>3</v>
      </c>
      <c r="DN19" s="693"/>
      <c r="DO19" s="539">
        <v>9</v>
      </c>
      <c r="DP19" s="540"/>
      <c r="DQ19" s="532">
        <f t="shared" si="24"/>
        <v>4</v>
      </c>
      <c r="DR19" s="532">
        <f t="shared" si="24"/>
        <v>5</v>
      </c>
      <c r="DS19" s="618">
        <v>6</v>
      </c>
      <c r="DT19" s="764">
        <f>DS7-DR19</f>
        <v>17</v>
      </c>
      <c r="DU19" s="704">
        <f t="shared" si="25"/>
        <v>1</v>
      </c>
      <c r="DV19" s="705">
        <f t="shared" si="26"/>
        <v>-2</v>
      </c>
      <c r="DW19" s="229">
        <f t="shared" si="27"/>
        <v>1</v>
      </c>
      <c r="DX19" s="212"/>
      <c r="DY19" s="545"/>
      <c r="DZ19" s="527">
        <v>9</v>
      </c>
      <c r="EA19" s="535">
        <f t="shared" si="72"/>
        <v>334</v>
      </c>
      <c r="EB19" s="536">
        <v>381</v>
      </c>
      <c r="EC19" s="528">
        <f t="shared" si="73"/>
        <v>4</v>
      </c>
      <c r="ED19" s="537">
        <f t="shared" si="73"/>
        <v>5</v>
      </c>
      <c r="EE19" s="539">
        <v>9</v>
      </c>
      <c r="EF19" s="540"/>
      <c r="EG19" s="532">
        <f t="shared" si="28"/>
        <v>4</v>
      </c>
      <c r="EH19" s="532">
        <f t="shared" si="28"/>
        <v>5</v>
      </c>
      <c r="EI19" s="618">
        <v>5</v>
      </c>
      <c r="EJ19" s="764">
        <f>EI7-EH19</f>
        <v>17</v>
      </c>
      <c r="EK19" s="704">
        <f t="shared" si="29"/>
        <v>1</v>
      </c>
      <c r="EL19" s="705">
        <f t="shared" si="30"/>
        <v>-1</v>
      </c>
      <c r="EM19" s="818">
        <f t="shared" si="31"/>
        <v>2</v>
      </c>
      <c r="EN19" s="212"/>
      <c r="EO19" s="545"/>
      <c r="EP19" s="527">
        <v>9</v>
      </c>
      <c r="EQ19" s="535">
        <f t="shared" si="74"/>
        <v>334</v>
      </c>
      <c r="ER19" s="536">
        <v>381</v>
      </c>
      <c r="ES19" s="528">
        <f t="shared" si="75"/>
        <v>4</v>
      </c>
      <c r="ET19" s="537">
        <f t="shared" si="75"/>
        <v>5</v>
      </c>
      <c r="EU19" s="330" t="b">
        <f t="shared" si="76"/>
        <v>0</v>
      </c>
      <c r="EV19" s="330">
        <f t="shared" si="77"/>
        <v>2</v>
      </c>
      <c r="EW19" s="330" t="b">
        <f t="shared" si="78"/>
        <v>0</v>
      </c>
      <c r="EX19" s="706">
        <f t="shared" si="79"/>
        <v>2</v>
      </c>
      <c r="EY19" s="693"/>
      <c r="EZ19" s="539">
        <v>9</v>
      </c>
      <c r="FA19" s="540"/>
      <c r="FB19" s="532">
        <f t="shared" si="32"/>
        <v>4</v>
      </c>
      <c r="FC19" s="532">
        <f t="shared" si="32"/>
        <v>5</v>
      </c>
      <c r="FD19" s="618">
        <v>5</v>
      </c>
      <c r="FE19" s="764">
        <f>FD7-FC19</f>
        <v>9</v>
      </c>
      <c r="FF19" s="704">
        <f t="shared" si="33"/>
        <v>1</v>
      </c>
      <c r="FG19" s="705">
        <f t="shared" si="34"/>
        <v>-1</v>
      </c>
      <c r="FH19" s="818">
        <f t="shared" si="35"/>
        <v>2</v>
      </c>
      <c r="FI19" s="212"/>
      <c r="FJ19" s="545"/>
      <c r="FK19" s="527">
        <v>9</v>
      </c>
      <c r="FL19" s="535">
        <f t="shared" si="80"/>
        <v>334</v>
      </c>
      <c r="FM19" s="536">
        <v>381</v>
      </c>
      <c r="FN19" s="528">
        <f t="shared" si="81"/>
        <v>4</v>
      </c>
      <c r="FO19" s="537">
        <f t="shared" si="81"/>
        <v>5</v>
      </c>
      <c r="FP19" s="539">
        <v>9</v>
      </c>
      <c r="FQ19" s="540"/>
      <c r="FR19" s="532">
        <f t="shared" si="36"/>
        <v>4</v>
      </c>
      <c r="FS19" s="532">
        <f t="shared" si="36"/>
        <v>5</v>
      </c>
      <c r="FT19" s="618">
        <v>6</v>
      </c>
      <c r="FU19" s="764">
        <f>FT7-FS19</f>
        <v>17</v>
      </c>
      <c r="FV19" s="704">
        <f t="shared" si="37"/>
        <v>1</v>
      </c>
      <c r="FW19" s="705">
        <f t="shared" si="38"/>
        <v>-2</v>
      </c>
      <c r="FX19" s="229">
        <f t="shared" si="39"/>
        <v>1</v>
      </c>
      <c r="FY19" s="212"/>
      <c r="FZ19" s="545"/>
      <c r="GA19" s="527">
        <v>9</v>
      </c>
      <c r="GB19" s="535">
        <f t="shared" si="82"/>
        <v>334</v>
      </c>
      <c r="GC19" s="536">
        <v>381</v>
      </c>
      <c r="GD19" s="528">
        <f t="shared" si="83"/>
        <v>4</v>
      </c>
      <c r="GE19" s="537">
        <f t="shared" si="83"/>
        <v>5</v>
      </c>
      <c r="GF19" s="330">
        <f t="shared" si="84"/>
        <v>2</v>
      </c>
      <c r="GG19" s="330" t="b">
        <f t="shared" si="85"/>
        <v>0</v>
      </c>
      <c r="GH19" s="330" t="b">
        <f t="shared" si="86"/>
        <v>0</v>
      </c>
      <c r="GI19" s="706">
        <f t="shared" si="87"/>
        <v>2</v>
      </c>
      <c r="GJ19" s="693"/>
      <c r="GK19" s="539">
        <v>9</v>
      </c>
      <c r="GL19" s="540"/>
      <c r="GM19" s="532">
        <f t="shared" si="40"/>
        <v>4</v>
      </c>
      <c r="GN19" s="532">
        <f t="shared" si="40"/>
        <v>5</v>
      </c>
      <c r="GO19" s="618">
        <v>5</v>
      </c>
      <c r="GP19" s="764">
        <f>GO7-GN19</f>
        <v>18</v>
      </c>
      <c r="GQ19" s="704">
        <f t="shared" si="41"/>
        <v>2</v>
      </c>
      <c r="GR19" s="705">
        <f t="shared" si="42"/>
        <v>-1</v>
      </c>
      <c r="GS19" s="818">
        <f t="shared" si="43"/>
        <v>3</v>
      </c>
      <c r="GT19" s="212"/>
      <c r="GU19" s="545"/>
      <c r="GV19" s="527">
        <v>9</v>
      </c>
      <c r="GW19" s="535">
        <f t="shared" si="88"/>
        <v>334</v>
      </c>
      <c r="GX19" s="536">
        <v>381</v>
      </c>
      <c r="GY19" s="528">
        <f t="shared" si="89"/>
        <v>4</v>
      </c>
      <c r="GZ19" s="537">
        <f t="shared" si="89"/>
        <v>5</v>
      </c>
      <c r="HA19" s="539">
        <v>9</v>
      </c>
      <c r="HB19" s="540"/>
      <c r="HC19" s="532">
        <f t="shared" si="44"/>
        <v>4</v>
      </c>
      <c r="HD19" s="532">
        <f t="shared" si="44"/>
        <v>5</v>
      </c>
      <c r="HE19" s="618">
        <v>6</v>
      </c>
      <c r="HF19" s="764">
        <f>HE7-HD19</f>
        <v>12</v>
      </c>
      <c r="HG19" s="704">
        <f t="shared" si="45"/>
        <v>1</v>
      </c>
      <c r="HH19" s="705">
        <f t="shared" si="46"/>
        <v>-2</v>
      </c>
      <c r="HI19" s="229">
        <f t="shared" si="47"/>
        <v>1</v>
      </c>
      <c r="HJ19" s="330">
        <f t="shared" si="92"/>
        <v>3</v>
      </c>
      <c r="HK19" s="330" t="b">
        <f t="shared" si="93"/>
        <v>0</v>
      </c>
      <c r="HL19" s="330" t="b">
        <f t="shared" si="90"/>
        <v>0</v>
      </c>
      <c r="HM19" s="709">
        <f t="shared" si="91"/>
        <v>3</v>
      </c>
      <c r="HN19" s="696"/>
    </row>
    <row r="20" spans="1:222" s="698" customFormat="1" ht="4.95" customHeight="1" thickBot="1">
      <c r="A20" s="686"/>
      <c r="B20" s="547"/>
      <c r="C20" s="151"/>
      <c r="D20" s="151"/>
      <c r="E20" s="151"/>
      <c r="F20" s="152"/>
      <c r="G20" s="529"/>
      <c r="H20" s="549"/>
      <c r="I20" s="549"/>
      <c r="J20" s="550"/>
      <c r="K20" s="550"/>
      <c r="L20" s="551"/>
      <c r="M20" s="552"/>
      <c r="N20" s="552"/>
      <c r="O20" s="552"/>
      <c r="P20" s="553"/>
      <c r="Q20" s="217"/>
      <c r="R20" s="217"/>
      <c r="S20" s="547"/>
      <c r="T20" s="548"/>
      <c r="U20" s="548"/>
      <c r="V20" s="548"/>
      <c r="W20" s="548"/>
      <c r="X20" s="554"/>
      <c r="Y20" s="554"/>
      <c r="Z20" s="550"/>
      <c r="AA20" s="550"/>
      <c r="AB20" s="551"/>
      <c r="AC20" s="552"/>
      <c r="AD20" s="552"/>
      <c r="AE20" s="552"/>
      <c r="AF20" s="553"/>
      <c r="AG20" s="217"/>
      <c r="AH20" s="217"/>
      <c r="AI20" s="547"/>
      <c r="AJ20" s="548"/>
      <c r="AK20" s="548"/>
      <c r="AL20" s="548"/>
      <c r="AM20" s="548"/>
      <c r="AN20" s="330"/>
      <c r="AO20" s="330"/>
      <c r="AP20" s="330"/>
      <c r="AQ20" s="710"/>
      <c r="AR20" s="690"/>
      <c r="AS20" s="554"/>
      <c r="AT20" s="554"/>
      <c r="AU20" s="550"/>
      <c r="AV20" s="550"/>
      <c r="AW20" s="551"/>
      <c r="AX20" s="552"/>
      <c r="AY20" s="552"/>
      <c r="AZ20" s="552"/>
      <c r="BA20" s="553"/>
      <c r="BB20" s="217"/>
      <c r="BC20" s="217"/>
      <c r="BD20" s="547"/>
      <c r="BE20" s="548"/>
      <c r="BF20" s="548"/>
      <c r="BG20" s="548"/>
      <c r="BH20" s="548"/>
      <c r="BI20" s="554"/>
      <c r="BJ20" s="554"/>
      <c r="BK20" s="550"/>
      <c r="BL20" s="550"/>
      <c r="BM20" s="551"/>
      <c r="BN20" s="552"/>
      <c r="BO20" s="552"/>
      <c r="BP20" s="552"/>
      <c r="BQ20" s="553"/>
      <c r="BR20" s="217"/>
      <c r="BS20" s="217"/>
      <c r="BT20" s="547"/>
      <c r="BU20" s="548"/>
      <c r="BV20" s="548"/>
      <c r="BW20" s="548"/>
      <c r="BX20" s="548"/>
      <c r="BY20" s="330"/>
      <c r="BZ20" s="330"/>
      <c r="CA20" s="330"/>
      <c r="CB20" s="711"/>
      <c r="CC20" s="693"/>
      <c r="CD20" s="554"/>
      <c r="CE20" s="554"/>
      <c r="CF20" s="550"/>
      <c r="CG20" s="550"/>
      <c r="CH20" s="551"/>
      <c r="CI20" s="552"/>
      <c r="CJ20" s="552"/>
      <c r="CK20" s="552"/>
      <c r="CL20" s="553"/>
      <c r="CM20" s="217"/>
      <c r="CN20" s="217"/>
      <c r="CO20" s="547"/>
      <c r="CP20" s="548"/>
      <c r="CQ20" s="548"/>
      <c r="CR20" s="548"/>
      <c r="CS20" s="548"/>
      <c r="CT20" s="554"/>
      <c r="CU20" s="554"/>
      <c r="CV20" s="550"/>
      <c r="CW20" s="550"/>
      <c r="CX20" s="551"/>
      <c r="CY20" s="552"/>
      <c r="CZ20" s="552"/>
      <c r="DA20" s="552"/>
      <c r="DB20" s="553"/>
      <c r="DC20" s="217"/>
      <c r="DD20" s="217"/>
      <c r="DE20" s="547"/>
      <c r="DF20" s="548"/>
      <c r="DG20" s="548"/>
      <c r="DH20" s="548"/>
      <c r="DI20" s="548"/>
      <c r="DJ20" s="330"/>
      <c r="DK20" s="330"/>
      <c r="DL20" s="330"/>
      <c r="DM20" s="712"/>
      <c r="DN20" s="693"/>
      <c r="DO20" s="554"/>
      <c r="DP20" s="554"/>
      <c r="DQ20" s="550"/>
      <c r="DR20" s="550"/>
      <c r="DS20" s="551"/>
      <c r="DT20" s="552"/>
      <c r="DU20" s="552"/>
      <c r="DV20" s="552"/>
      <c r="DW20" s="553"/>
      <c r="DX20" s="217"/>
      <c r="DY20" s="217"/>
      <c r="DZ20" s="547"/>
      <c r="EA20" s="548"/>
      <c r="EB20" s="548"/>
      <c r="EC20" s="548"/>
      <c r="ED20" s="548"/>
      <c r="EE20" s="554"/>
      <c r="EF20" s="554"/>
      <c r="EG20" s="550"/>
      <c r="EH20" s="550"/>
      <c r="EI20" s="551"/>
      <c r="EJ20" s="552"/>
      <c r="EK20" s="552"/>
      <c r="EL20" s="552"/>
      <c r="EM20" s="553"/>
      <c r="EN20" s="217"/>
      <c r="EO20" s="217"/>
      <c r="EP20" s="547"/>
      <c r="EQ20" s="548"/>
      <c r="ER20" s="548"/>
      <c r="ES20" s="548"/>
      <c r="ET20" s="548"/>
      <c r="EU20" s="330"/>
      <c r="EV20" s="330"/>
      <c r="EW20" s="330"/>
      <c r="EX20" s="713"/>
      <c r="EY20" s="693"/>
      <c r="EZ20" s="554"/>
      <c r="FA20" s="554"/>
      <c r="FB20" s="550"/>
      <c r="FC20" s="550"/>
      <c r="FD20" s="551"/>
      <c r="FE20" s="552"/>
      <c r="FF20" s="552"/>
      <c r="FG20" s="552"/>
      <c r="FH20" s="553"/>
      <c r="FI20" s="217"/>
      <c r="FJ20" s="217"/>
      <c r="FK20" s="547"/>
      <c r="FL20" s="548"/>
      <c r="FM20" s="548"/>
      <c r="FN20" s="548"/>
      <c r="FO20" s="548"/>
      <c r="FP20" s="554"/>
      <c r="FQ20" s="554"/>
      <c r="FR20" s="550"/>
      <c r="FS20" s="550"/>
      <c r="FT20" s="551"/>
      <c r="FU20" s="552"/>
      <c r="FV20" s="552"/>
      <c r="FW20" s="552"/>
      <c r="FX20" s="553"/>
      <c r="FY20" s="217"/>
      <c r="FZ20" s="217"/>
      <c r="GA20" s="547"/>
      <c r="GB20" s="548"/>
      <c r="GC20" s="548"/>
      <c r="GD20" s="548"/>
      <c r="GE20" s="548"/>
      <c r="GF20" s="330"/>
      <c r="GG20" s="330"/>
      <c r="GH20" s="330"/>
      <c r="GI20" s="713"/>
      <c r="GJ20" s="693"/>
      <c r="GK20" s="554"/>
      <c r="GL20" s="554"/>
      <c r="GM20" s="550"/>
      <c r="GN20" s="550"/>
      <c r="GO20" s="551"/>
      <c r="GP20" s="552"/>
      <c r="GQ20" s="552"/>
      <c r="GR20" s="552"/>
      <c r="GS20" s="553"/>
      <c r="GT20" s="217"/>
      <c r="GU20" s="217"/>
      <c r="GV20" s="547"/>
      <c r="GW20" s="548"/>
      <c r="GX20" s="548"/>
      <c r="GY20" s="548"/>
      <c r="GZ20" s="548"/>
      <c r="HA20" s="554"/>
      <c r="HB20" s="554"/>
      <c r="HC20" s="550"/>
      <c r="HD20" s="550"/>
      <c r="HE20" s="551"/>
      <c r="HF20" s="552"/>
      <c r="HG20" s="552"/>
      <c r="HH20" s="552"/>
      <c r="HI20" s="553"/>
      <c r="HJ20" s="330"/>
      <c r="HK20" s="330"/>
      <c r="HL20" s="330"/>
      <c r="HM20" s="714"/>
      <c r="HN20" s="696"/>
    </row>
    <row r="21" spans="1:222" s="698" customFormat="1" ht="18" customHeight="1" thickBot="1">
      <c r="A21" s="686"/>
      <c r="B21" s="527" t="s">
        <v>43</v>
      </c>
      <c r="C21" s="160">
        <f>SUM(C11:C19)</f>
        <v>2957</v>
      </c>
      <c r="D21" s="160">
        <f>SUM(D11:D19)</f>
        <v>2958</v>
      </c>
      <c r="E21" s="161">
        <f>SUM(E11:E19)</f>
        <v>36</v>
      </c>
      <c r="F21" s="162" t="s">
        <v>43</v>
      </c>
      <c r="G21" s="529"/>
      <c r="H21" s="559" t="s">
        <v>44</v>
      </c>
      <c r="I21" s="531"/>
      <c r="J21" s="532"/>
      <c r="K21" s="532"/>
      <c r="L21" s="560">
        <f>SUM(L11:L19)</f>
        <v>51</v>
      </c>
      <c r="M21" s="561"/>
      <c r="N21" s="562"/>
      <c r="O21" s="563"/>
      <c r="P21" s="560">
        <f>SUM(P11:P20)</f>
        <v>11</v>
      </c>
      <c r="Q21" s="212"/>
      <c r="R21" s="217"/>
      <c r="S21" s="527" t="s">
        <v>43</v>
      </c>
      <c r="T21" s="136">
        <f>SUM(T11:T19)</f>
        <v>2957</v>
      </c>
      <c r="U21" s="556">
        <f>SUM(U11:U19)</f>
        <v>3429</v>
      </c>
      <c r="V21" s="557">
        <f>SUM(V11:V19)</f>
        <v>36</v>
      </c>
      <c r="W21" s="537" t="s">
        <v>43</v>
      </c>
      <c r="X21" s="564" t="s">
        <v>44</v>
      </c>
      <c r="Y21" s="540"/>
      <c r="Z21" s="532"/>
      <c r="AA21" s="532"/>
      <c r="AB21" s="560">
        <f>SUM(AB11:AB19)</f>
        <v>45</v>
      </c>
      <c r="AC21" s="561"/>
      <c r="AD21" s="562"/>
      <c r="AE21" s="563"/>
      <c r="AF21" s="560">
        <f>SUM(AF11:AF20)</f>
        <v>18</v>
      </c>
      <c r="AG21" s="212"/>
      <c r="AH21" s="217"/>
      <c r="AI21" s="527" t="s">
        <v>43</v>
      </c>
      <c r="AJ21" s="136">
        <f>SUM(AJ11:AJ19)</f>
        <v>2957</v>
      </c>
      <c r="AK21" s="556">
        <f>SUM(AK11:AK19)</f>
        <v>3429</v>
      </c>
      <c r="AL21" s="557">
        <f>SUM(AL11:AL19)</f>
        <v>36</v>
      </c>
      <c r="AM21" s="537" t="s">
        <v>43</v>
      </c>
      <c r="AN21" s="330"/>
      <c r="AO21" s="330"/>
      <c r="AP21" s="330"/>
      <c r="AQ21" s="715">
        <f>SUM(AQ11:AQ20)</f>
        <v>18</v>
      </c>
      <c r="AR21" s="716"/>
      <c r="AS21" s="717" t="s">
        <v>44</v>
      </c>
      <c r="AT21" s="540"/>
      <c r="AU21" s="532"/>
      <c r="AV21" s="532"/>
      <c r="AW21" s="560">
        <f>SUM(AW11:AW19)</f>
        <v>51</v>
      </c>
      <c r="AX21" s="561"/>
      <c r="AY21" s="562"/>
      <c r="AZ21" s="563"/>
      <c r="BA21" s="560">
        <f>SUM(BA11:BA20)</f>
        <v>17</v>
      </c>
      <c r="BB21" s="212"/>
      <c r="BC21" s="217"/>
      <c r="BD21" s="527" t="s">
        <v>43</v>
      </c>
      <c r="BE21" s="136">
        <f>SUM(BE11:BE19)</f>
        <v>2957</v>
      </c>
      <c r="BF21" s="556">
        <f>SUM(BF11:BF19)</f>
        <v>3429</v>
      </c>
      <c r="BG21" s="557">
        <f>SUM(BG11:BG19)</f>
        <v>36</v>
      </c>
      <c r="BH21" s="537" t="s">
        <v>43</v>
      </c>
      <c r="BI21" s="564" t="s">
        <v>44</v>
      </c>
      <c r="BJ21" s="540"/>
      <c r="BK21" s="532"/>
      <c r="BL21" s="532"/>
      <c r="BM21" s="560">
        <f>SUM(BM11:BM19)</f>
        <v>51</v>
      </c>
      <c r="BN21" s="561"/>
      <c r="BO21" s="562"/>
      <c r="BP21" s="563"/>
      <c r="BQ21" s="560">
        <f>SUM(BQ11:BQ20)</f>
        <v>8</v>
      </c>
      <c r="BR21" s="212"/>
      <c r="BS21" s="217"/>
      <c r="BT21" s="527" t="s">
        <v>43</v>
      </c>
      <c r="BU21" s="136">
        <f>SUM(BU11:BU19)</f>
        <v>2957</v>
      </c>
      <c r="BV21" s="556">
        <f>SUM(BV11:BV19)</f>
        <v>3429</v>
      </c>
      <c r="BW21" s="557">
        <f>SUM(BW11:BW19)</f>
        <v>36</v>
      </c>
      <c r="BX21" s="537" t="s">
        <v>43</v>
      </c>
      <c r="BY21" s="330"/>
      <c r="BZ21" s="330"/>
      <c r="CA21" s="330"/>
      <c r="CB21" s="715">
        <f>SUM(CB11:CB20)</f>
        <v>17</v>
      </c>
      <c r="CC21" s="693"/>
      <c r="CD21" s="564" t="s">
        <v>44</v>
      </c>
      <c r="CE21" s="540"/>
      <c r="CF21" s="532"/>
      <c r="CG21" s="532"/>
      <c r="CH21" s="560">
        <f>SUM(CH11:CH19)</f>
        <v>49</v>
      </c>
      <c r="CI21" s="561"/>
      <c r="CJ21" s="562"/>
      <c r="CK21" s="563"/>
      <c r="CL21" s="560">
        <f>SUM(CL11:CL20)</f>
        <v>13</v>
      </c>
      <c r="CM21" s="212"/>
      <c r="CN21" s="217"/>
      <c r="CO21" s="527" t="s">
        <v>43</v>
      </c>
      <c r="CP21" s="136">
        <f>SUM(CP11:CP19)</f>
        <v>2957</v>
      </c>
      <c r="CQ21" s="556">
        <f>SUM(CQ11:CQ19)</f>
        <v>3429</v>
      </c>
      <c r="CR21" s="557">
        <f>SUM(CR11:CR19)</f>
        <v>36</v>
      </c>
      <c r="CS21" s="537" t="s">
        <v>43</v>
      </c>
      <c r="CT21" s="564" t="s">
        <v>44</v>
      </c>
      <c r="CU21" s="540"/>
      <c r="CV21" s="532"/>
      <c r="CW21" s="532"/>
      <c r="CX21" s="560">
        <f>SUM(CX11:CX19)</f>
        <v>51</v>
      </c>
      <c r="CY21" s="561"/>
      <c r="CZ21" s="562"/>
      <c r="DA21" s="563"/>
      <c r="DB21" s="560">
        <f>SUM(DB11:DB20)</f>
        <v>15</v>
      </c>
      <c r="DC21" s="212"/>
      <c r="DD21" s="217"/>
      <c r="DE21" s="527" t="s">
        <v>43</v>
      </c>
      <c r="DF21" s="136">
        <f>SUM(DF11:DF19)</f>
        <v>2957</v>
      </c>
      <c r="DG21" s="556">
        <f>SUM(DG11:DG19)</f>
        <v>3429</v>
      </c>
      <c r="DH21" s="557">
        <f>SUM(DH11:DH19)</f>
        <v>36</v>
      </c>
      <c r="DI21" s="537" t="s">
        <v>43</v>
      </c>
      <c r="DJ21" s="330"/>
      <c r="DK21" s="330"/>
      <c r="DL21" s="330"/>
      <c r="DM21" s="718">
        <f>SUM(DM11:DM20)</f>
        <v>21</v>
      </c>
      <c r="DN21" s="693"/>
      <c r="DO21" s="564" t="s">
        <v>44</v>
      </c>
      <c r="DP21" s="540"/>
      <c r="DQ21" s="532"/>
      <c r="DR21" s="532"/>
      <c r="DS21" s="560">
        <f>SUM(DS11:DS19)</f>
        <v>59</v>
      </c>
      <c r="DT21" s="561"/>
      <c r="DU21" s="562"/>
      <c r="DV21" s="563"/>
      <c r="DW21" s="560">
        <f>SUM(DW11:DW20)</f>
        <v>6</v>
      </c>
      <c r="DX21" s="212"/>
      <c r="DY21" s="217"/>
      <c r="DZ21" s="527" t="s">
        <v>43</v>
      </c>
      <c r="EA21" s="136">
        <f>SUM(EA11:EA19)</f>
        <v>2957</v>
      </c>
      <c r="EB21" s="556">
        <f>SUM(EB11:EB19)</f>
        <v>3429</v>
      </c>
      <c r="EC21" s="557">
        <f>SUM(EC11:EC19)</f>
        <v>36</v>
      </c>
      <c r="ED21" s="537" t="s">
        <v>43</v>
      </c>
      <c r="EE21" s="564" t="s">
        <v>44</v>
      </c>
      <c r="EF21" s="540"/>
      <c r="EG21" s="532"/>
      <c r="EH21" s="532"/>
      <c r="EI21" s="560">
        <f>SUM(EI11:EI19)</f>
        <v>52</v>
      </c>
      <c r="EJ21" s="561"/>
      <c r="EK21" s="562"/>
      <c r="EL21" s="563"/>
      <c r="EM21" s="560">
        <f>SUM(EM11:EM20)</f>
        <v>13</v>
      </c>
      <c r="EN21" s="212"/>
      <c r="EO21" s="217"/>
      <c r="EP21" s="527" t="s">
        <v>43</v>
      </c>
      <c r="EQ21" s="136">
        <f>SUM(EQ11:EQ19)</f>
        <v>2957</v>
      </c>
      <c r="ER21" s="556">
        <f>SUM(ER11:ER19)</f>
        <v>3429</v>
      </c>
      <c r="ES21" s="557">
        <f>SUM(ES11:ES19)</f>
        <v>36</v>
      </c>
      <c r="ET21" s="537" t="s">
        <v>43</v>
      </c>
      <c r="EU21" s="330"/>
      <c r="EV21" s="330"/>
      <c r="EW21" s="330"/>
      <c r="EX21" s="715">
        <f>SUM(EX11:EX20)</f>
        <v>17</v>
      </c>
      <c r="EY21" s="693"/>
      <c r="EZ21" s="564" t="s">
        <v>44</v>
      </c>
      <c r="FA21" s="540"/>
      <c r="FB21" s="532"/>
      <c r="FC21" s="532"/>
      <c r="FD21" s="560">
        <f>SUM(FD11:FD19)</f>
        <v>45</v>
      </c>
      <c r="FE21" s="561"/>
      <c r="FF21" s="562"/>
      <c r="FG21" s="563"/>
      <c r="FH21" s="560">
        <f>SUM(FH11:FH20)</f>
        <v>16</v>
      </c>
      <c r="FI21" s="212"/>
      <c r="FJ21" s="217"/>
      <c r="FK21" s="527" t="s">
        <v>43</v>
      </c>
      <c r="FL21" s="136">
        <f>SUM(FL11:FL19)</f>
        <v>2957</v>
      </c>
      <c r="FM21" s="556">
        <f>SUM(FM11:FM19)</f>
        <v>3429</v>
      </c>
      <c r="FN21" s="557">
        <f>SUM(FN11:FN19)</f>
        <v>36</v>
      </c>
      <c r="FO21" s="537" t="s">
        <v>43</v>
      </c>
      <c r="FP21" s="564" t="s">
        <v>44</v>
      </c>
      <c r="FQ21" s="540"/>
      <c r="FR21" s="532"/>
      <c r="FS21" s="532"/>
      <c r="FT21" s="560">
        <f>SUM(FT11:FT19)</f>
        <v>46</v>
      </c>
      <c r="FU21" s="561"/>
      <c r="FV21" s="562"/>
      <c r="FW21" s="563"/>
      <c r="FX21" s="560">
        <f>SUM(FX11:FX20)</f>
        <v>19</v>
      </c>
      <c r="FY21" s="212"/>
      <c r="FZ21" s="217"/>
      <c r="GA21" s="527" t="s">
        <v>43</v>
      </c>
      <c r="GB21" s="136">
        <f>SUM(GB11:GB19)</f>
        <v>2957</v>
      </c>
      <c r="GC21" s="556">
        <f>SUM(GC11:GC19)</f>
        <v>3429</v>
      </c>
      <c r="GD21" s="557">
        <f>SUM(GD11:GD19)</f>
        <v>36</v>
      </c>
      <c r="GE21" s="537" t="s">
        <v>43</v>
      </c>
      <c r="GF21" s="330"/>
      <c r="GG21" s="330"/>
      <c r="GH21" s="330"/>
      <c r="GI21" s="715">
        <f>SUM(GI11:GI20)</f>
        <v>22</v>
      </c>
      <c r="GJ21" s="693"/>
      <c r="GK21" s="564" t="s">
        <v>44</v>
      </c>
      <c r="GL21" s="540"/>
      <c r="GM21" s="532"/>
      <c r="GN21" s="532"/>
      <c r="GO21" s="560">
        <f>SUM(GO11:GO19)</f>
        <v>57</v>
      </c>
      <c r="GP21" s="561"/>
      <c r="GQ21" s="562"/>
      <c r="GR21" s="563"/>
      <c r="GS21" s="560">
        <f>SUM(GS11:GS20)</f>
        <v>10</v>
      </c>
      <c r="GT21" s="212"/>
      <c r="GU21" s="217"/>
      <c r="GV21" s="527" t="s">
        <v>43</v>
      </c>
      <c r="GW21" s="136">
        <f>SUM(GW11:GW19)</f>
        <v>2957</v>
      </c>
      <c r="GX21" s="556">
        <f>SUM(GX11:GX19)</f>
        <v>3429</v>
      </c>
      <c r="GY21" s="557">
        <f>SUM(GY11:GY19)</f>
        <v>36</v>
      </c>
      <c r="GZ21" s="537" t="s">
        <v>43</v>
      </c>
      <c r="HA21" s="564" t="s">
        <v>44</v>
      </c>
      <c r="HB21" s="540"/>
      <c r="HC21" s="532"/>
      <c r="HD21" s="532"/>
      <c r="HE21" s="560">
        <f>SUM(HE11:HE19)</f>
        <v>43</v>
      </c>
      <c r="HF21" s="561"/>
      <c r="HG21" s="562"/>
      <c r="HH21" s="563"/>
      <c r="HI21" s="560">
        <f>SUM(HI11:HI20)</f>
        <v>20</v>
      </c>
      <c r="HJ21" s="330"/>
      <c r="HK21" s="330"/>
      <c r="HL21" s="330"/>
      <c r="HM21" s="715">
        <f>SUM(HM11:HM20)</f>
        <v>23</v>
      </c>
      <c r="HN21" s="696"/>
    </row>
    <row r="22" spans="1:222" s="698" customFormat="1" ht="4.95" customHeight="1" thickBot="1">
      <c r="A22" s="686"/>
      <c r="B22" s="547"/>
      <c r="C22" s="151"/>
      <c r="D22" s="151"/>
      <c r="E22" s="151"/>
      <c r="F22" s="152"/>
      <c r="G22" s="529"/>
      <c r="H22" s="549"/>
      <c r="I22" s="549"/>
      <c r="J22" s="550"/>
      <c r="K22" s="550"/>
      <c r="L22" s="565"/>
      <c r="M22" s="566"/>
      <c r="N22" s="566"/>
      <c r="O22" s="566"/>
      <c r="P22" s="567"/>
      <c r="Q22" s="217"/>
      <c r="R22" s="217"/>
      <c r="S22" s="547"/>
      <c r="T22" s="548"/>
      <c r="U22" s="548"/>
      <c r="V22" s="548"/>
      <c r="W22" s="548"/>
      <c r="X22" s="554"/>
      <c r="Y22" s="554"/>
      <c r="Z22" s="550"/>
      <c r="AA22" s="550"/>
      <c r="AB22" s="565"/>
      <c r="AC22" s="566"/>
      <c r="AD22" s="566"/>
      <c r="AE22" s="566"/>
      <c r="AF22" s="567"/>
      <c r="AG22" s="217"/>
      <c r="AH22" s="217"/>
      <c r="AI22" s="547"/>
      <c r="AJ22" s="548"/>
      <c r="AK22" s="548"/>
      <c r="AL22" s="548"/>
      <c r="AM22" s="548"/>
      <c r="AN22" s="330"/>
      <c r="AO22" s="330"/>
      <c r="AP22" s="330"/>
      <c r="AQ22" s="710"/>
      <c r="AR22" s="690"/>
      <c r="AS22" s="554"/>
      <c r="AT22" s="554"/>
      <c r="AU22" s="550"/>
      <c r="AV22" s="550"/>
      <c r="AW22" s="565"/>
      <c r="AX22" s="566"/>
      <c r="AY22" s="566"/>
      <c r="AZ22" s="566"/>
      <c r="BA22" s="567"/>
      <c r="BB22" s="217"/>
      <c r="BC22" s="217"/>
      <c r="BD22" s="547"/>
      <c r="BE22" s="548"/>
      <c r="BF22" s="548"/>
      <c r="BG22" s="548"/>
      <c r="BH22" s="548"/>
      <c r="BI22" s="554"/>
      <c r="BJ22" s="554"/>
      <c r="BK22" s="550"/>
      <c r="BL22" s="550"/>
      <c r="BM22" s="565"/>
      <c r="BN22" s="566"/>
      <c r="BO22" s="566"/>
      <c r="BP22" s="566"/>
      <c r="BQ22" s="567"/>
      <c r="BR22" s="217"/>
      <c r="BS22" s="217"/>
      <c r="BT22" s="547"/>
      <c r="BU22" s="548"/>
      <c r="BV22" s="548"/>
      <c r="BW22" s="548"/>
      <c r="BX22" s="548"/>
      <c r="BY22" s="330"/>
      <c r="BZ22" s="330"/>
      <c r="CA22" s="330"/>
      <c r="CB22" s="711"/>
      <c r="CC22" s="693"/>
      <c r="CD22" s="554"/>
      <c r="CE22" s="554"/>
      <c r="CF22" s="550"/>
      <c r="CG22" s="550"/>
      <c r="CH22" s="565"/>
      <c r="CI22" s="566"/>
      <c r="CJ22" s="566"/>
      <c r="CK22" s="566"/>
      <c r="CL22" s="567"/>
      <c r="CM22" s="217"/>
      <c r="CN22" s="217"/>
      <c r="CO22" s="547"/>
      <c r="CP22" s="548"/>
      <c r="CQ22" s="548"/>
      <c r="CR22" s="548"/>
      <c r="CS22" s="548"/>
      <c r="CT22" s="554"/>
      <c r="CU22" s="554"/>
      <c r="CV22" s="550"/>
      <c r="CW22" s="550"/>
      <c r="CX22" s="565"/>
      <c r="CY22" s="566"/>
      <c r="CZ22" s="566"/>
      <c r="DA22" s="566"/>
      <c r="DB22" s="567"/>
      <c r="DC22" s="217"/>
      <c r="DD22" s="217"/>
      <c r="DE22" s="547"/>
      <c r="DF22" s="548"/>
      <c r="DG22" s="548"/>
      <c r="DH22" s="548"/>
      <c r="DI22" s="548"/>
      <c r="DJ22" s="330"/>
      <c r="DK22" s="330"/>
      <c r="DL22" s="330"/>
      <c r="DM22" s="712"/>
      <c r="DN22" s="693"/>
      <c r="DO22" s="554"/>
      <c r="DP22" s="554"/>
      <c r="DQ22" s="550"/>
      <c r="DR22" s="550"/>
      <c r="DS22" s="565"/>
      <c r="DT22" s="566"/>
      <c r="DU22" s="566"/>
      <c r="DV22" s="566"/>
      <c r="DW22" s="567"/>
      <c r="DX22" s="217"/>
      <c r="DY22" s="217"/>
      <c r="DZ22" s="547"/>
      <c r="EA22" s="548"/>
      <c r="EB22" s="548"/>
      <c r="EC22" s="548"/>
      <c r="ED22" s="548"/>
      <c r="EE22" s="554"/>
      <c r="EF22" s="554"/>
      <c r="EG22" s="550"/>
      <c r="EH22" s="550"/>
      <c r="EI22" s="565"/>
      <c r="EJ22" s="566"/>
      <c r="EK22" s="566"/>
      <c r="EL22" s="566"/>
      <c r="EM22" s="567"/>
      <c r="EN22" s="217"/>
      <c r="EO22" s="217"/>
      <c r="EP22" s="547"/>
      <c r="EQ22" s="548"/>
      <c r="ER22" s="548"/>
      <c r="ES22" s="548"/>
      <c r="ET22" s="548"/>
      <c r="EU22" s="330"/>
      <c r="EV22" s="330"/>
      <c r="EW22" s="330"/>
      <c r="EX22" s="713"/>
      <c r="EY22" s="693"/>
      <c r="EZ22" s="554"/>
      <c r="FA22" s="554"/>
      <c r="FB22" s="550"/>
      <c r="FC22" s="550"/>
      <c r="FD22" s="565"/>
      <c r="FE22" s="566"/>
      <c r="FF22" s="566"/>
      <c r="FG22" s="566"/>
      <c r="FH22" s="567"/>
      <c r="FI22" s="217"/>
      <c r="FJ22" s="217"/>
      <c r="FK22" s="547"/>
      <c r="FL22" s="548"/>
      <c r="FM22" s="548"/>
      <c r="FN22" s="548"/>
      <c r="FO22" s="548"/>
      <c r="FP22" s="554"/>
      <c r="FQ22" s="554"/>
      <c r="FR22" s="550"/>
      <c r="FS22" s="550"/>
      <c r="FT22" s="565"/>
      <c r="FU22" s="566"/>
      <c r="FV22" s="566"/>
      <c r="FW22" s="566"/>
      <c r="FX22" s="567"/>
      <c r="FY22" s="217"/>
      <c r="FZ22" s="217"/>
      <c r="GA22" s="547"/>
      <c r="GB22" s="548"/>
      <c r="GC22" s="548"/>
      <c r="GD22" s="548"/>
      <c r="GE22" s="548"/>
      <c r="GF22" s="330"/>
      <c r="GG22" s="330"/>
      <c r="GH22" s="330"/>
      <c r="GI22" s="713"/>
      <c r="GJ22" s="693"/>
      <c r="GK22" s="554"/>
      <c r="GL22" s="554"/>
      <c r="GM22" s="550"/>
      <c r="GN22" s="550"/>
      <c r="GO22" s="565"/>
      <c r="GP22" s="566"/>
      <c r="GQ22" s="566"/>
      <c r="GR22" s="566"/>
      <c r="GS22" s="567"/>
      <c r="GT22" s="217"/>
      <c r="GU22" s="217"/>
      <c r="GV22" s="547"/>
      <c r="GW22" s="548"/>
      <c r="GX22" s="548"/>
      <c r="GY22" s="548"/>
      <c r="GZ22" s="548"/>
      <c r="HA22" s="554"/>
      <c r="HB22" s="554"/>
      <c r="HC22" s="550"/>
      <c r="HD22" s="550"/>
      <c r="HE22" s="565"/>
      <c r="HF22" s="566"/>
      <c r="HG22" s="566"/>
      <c r="HH22" s="566"/>
      <c r="HI22" s="567"/>
      <c r="HJ22" s="330"/>
      <c r="HK22" s="330"/>
      <c r="HL22" s="330"/>
      <c r="HM22" s="714"/>
      <c r="HN22" s="696"/>
    </row>
    <row r="23" spans="1:222" s="698" customFormat="1" ht="16" customHeight="1">
      <c r="A23" s="686"/>
      <c r="B23" s="527">
        <v>10</v>
      </c>
      <c r="C23" s="128">
        <v>352</v>
      </c>
      <c r="D23" s="128">
        <v>381</v>
      </c>
      <c r="E23" s="129">
        <v>4</v>
      </c>
      <c r="F23" s="130">
        <v>8</v>
      </c>
      <c r="G23" s="529"/>
      <c r="H23" s="530">
        <v>10</v>
      </c>
      <c r="I23" s="531"/>
      <c r="J23" s="532">
        <f t="shared" ref="J23:K31" si="94">E23</f>
        <v>4</v>
      </c>
      <c r="K23" s="532">
        <f t="shared" si="94"/>
        <v>8</v>
      </c>
      <c r="L23" s="616">
        <v>6</v>
      </c>
      <c r="M23" s="763">
        <f>L7-K23</f>
        <v>5</v>
      </c>
      <c r="N23" s="687">
        <f t="shared" ref="N23:N31" si="95">IF(M23&lt;0,0,IF(M23&lt;18,1,IF(M23&lt;36,2,3)))</f>
        <v>1</v>
      </c>
      <c r="O23" s="688">
        <f t="shared" ref="O23:O31" si="96">J23-L23</f>
        <v>-2</v>
      </c>
      <c r="P23" s="227">
        <f t="shared" ref="P23:P31" si="97">IF(L23&lt;1,"",IF((2+O23+N23)&gt;-1,(2+O23+N23),0))</f>
        <v>1</v>
      </c>
      <c r="Q23" s="212"/>
      <c r="R23" s="217"/>
      <c r="S23" s="527">
        <v>10</v>
      </c>
      <c r="T23" s="535">
        <f>C23</f>
        <v>352</v>
      </c>
      <c r="U23" s="536">
        <v>336</v>
      </c>
      <c r="V23" s="528">
        <f>E23</f>
        <v>4</v>
      </c>
      <c r="W23" s="537">
        <f>F23</f>
        <v>8</v>
      </c>
      <c r="X23" s="539">
        <v>10</v>
      </c>
      <c r="Y23" s="540"/>
      <c r="Z23" s="532">
        <f t="shared" ref="Z23:AA31" si="98">V23</f>
        <v>4</v>
      </c>
      <c r="AA23" s="532">
        <f t="shared" si="98"/>
        <v>8</v>
      </c>
      <c r="AB23" s="616">
        <v>5</v>
      </c>
      <c r="AC23" s="763">
        <f>AB7-AA23</f>
        <v>8</v>
      </c>
      <c r="AD23" s="687">
        <f t="shared" ref="AD23:AD31" si="99">IF(AC23&lt;0,0,IF(AC23&lt;18,1,IF(AC23&lt;36,2,3)))</f>
        <v>1</v>
      </c>
      <c r="AE23" s="688">
        <f t="shared" ref="AE23:AE31" si="100">Z23-AB23</f>
        <v>-1</v>
      </c>
      <c r="AF23" s="821">
        <f t="shared" ref="AF23:AF31" si="101">IF(AB23&lt;1,"",IF((2+AE23+AD23)&gt;-1,(2+AE23+AD23),0))</f>
        <v>2</v>
      </c>
      <c r="AG23" s="212"/>
      <c r="AH23" s="217"/>
      <c r="AI23" s="527">
        <v>10</v>
      </c>
      <c r="AJ23" s="535">
        <f>T23</f>
        <v>352</v>
      </c>
      <c r="AK23" s="536">
        <v>336</v>
      </c>
      <c r="AL23" s="528">
        <f>V23</f>
        <v>4</v>
      </c>
      <c r="AM23" s="537">
        <f>W23</f>
        <v>8</v>
      </c>
      <c r="AN23" s="330" t="b">
        <f>IF(P23&gt;AF23,P23)</f>
        <v>0</v>
      </c>
      <c r="AO23" s="330">
        <f t="shared" ref="AO23:AO31" si="102">IF(P23&lt;AF23,AF23)</f>
        <v>2</v>
      </c>
      <c r="AP23" s="330" t="b">
        <f t="shared" ref="AP23:AP31" si="103">IF(P23=AF23,AF23)</f>
        <v>0</v>
      </c>
      <c r="AQ23" s="689">
        <f>AN23+AO23+AP23</f>
        <v>2</v>
      </c>
      <c r="AR23" s="690"/>
      <c r="AS23" s="691">
        <v>10</v>
      </c>
      <c r="AT23" s="540"/>
      <c r="AU23" s="532">
        <f t="shared" ref="AU23:AV31" si="104">AL23</f>
        <v>4</v>
      </c>
      <c r="AV23" s="532">
        <f t="shared" si="104"/>
        <v>8</v>
      </c>
      <c r="AW23" s="616">
        <v>7</v>
      </c>
      <c r="AX23" s="763">
        <f>AW7-AV23</f>
        <v>20</v>
      </c>
      <c r="AY23" s="687">
        <f t="shared" ref="AY23:AY31" si="105">IF(AX23&lt;0,0,IF(AX23&lt;18,1,IF(AX23&lt;36,2,3)))</f>
        <v>2</v>
      </c>
      <c r="AZ23" s="688">
        <f t="shared" ref="AZ23:AZ31" si="106">AU23-AW23</f>
        <v>-3</v>
      </c>
      <c r="BA23" s="821">
        <f t="shared" ref="BA23:BA31" si="107">IF(AW23&lt;1,"",IF((2+AZ23+AY23)&gt;-1,(2+AZ23+AY23),0))</f>
        <v>1</v>
      </c>
      <c r="BB23" s="212"/>
      <c r="BC23" s="217"/>
      <c r="BD23" s="527">
        <v>10</v>
      </c>
      <c r="BE23" s="535">
        <f>AJ23</f>
        <v>352</v>
      </c>
      <c r="BF23" s="536">
        <v>336</v>
      </c>
      <c r="BG23" s="528">
        <f>AL23</f>
        <v>4</v>
      </c>
      <c r="BH23" s="537">
        <f>AM23</f>
        <v>8</v>
      </c>
      <c r="BI23" s="539">
        <v>10</v>
      </c>
      <c r="BJ23" s="540"/>
      <c r="BK23" s="532">
        <f t="shared" ref="BK23:BL31" si="108">BG23</f>
        <v>4</v>
      </c>
      <c r="BL23" s="532">
        <f t="shared" si="108"/>
        <v>8</v>
      </c>
      <c r="BM23" s="616">
        <v>6</v>
      </c>
      <c r="BN23" s="763">
        <f>BM7-BL23</f>
        <v>-2</v>
      </c>
      <c r="BO23" s="687">
        <f t="shared" ref="BO23:BO31" si="109">IF(BN23&lt;0,0,IF(BN23&lt;18,1,IF(BN23&lt;36,2,3)))</f>
        <v>0</v>
      </c>
      <c r="BP23" s="688">
        <f t="shared" ref="BP23:BP31" si="110">BK23-BM23</f>
        <v>-2</v>
      </c>
      <c r="BQ23" s="227">
        <f t="shared" ref="BQ23:BQ31" si="111">IF(BM23&lt;1,"",IF((2+BP23+BO23)&gt;-1,(2+BP23+BO23),0))</f>
        <v>0</v>
      </c>
      <c r="BR23" s="212"/>
      <c r="BS23" s="217"/>
      <c r="BT23" s="527">
        <v>10</v>
      </c>
      <c r="BU23" s="535">
        <f>BE23</f>
        <v>352</v>
      </c>
      <c r="BV23" s="536">
        <v>336</v>
      </c>
      <c r="BW23" s="528">
        <f>BG23</f>
        <v>4</v>
      </c>
      <c r="BX23" s="537">
        <f>BH23</f>
        <v>8</v>
      </c>
      <c r="BY23" s="330">
        <f>IF(BA23&gt;BQ23,BA23)</f>
        <v>1</v>
      </c>
      <c r="BZ23" s="330" t="b">
        <f t="shared" ref="BZ23:BZ31" si="112">IF(BA23&lt;BQ23,BQ23)</f>
        <v>0</v>
      </c>
      <c r="CA23" s="330" t="b">
        <f t="shared" ref="CA23:CA31" si="113">IF(BA23=BQ23,BQ23)</f>
        <v>0</v>
      </c>
      <c r="CB23" s="692">
        <f>BY23+BZ23+CA23</f>
        <v>1</v>
      </c>
      <c r="CC23" s="693"/>
      <c r="CD23" s="539">
        <v>10</v>
      </c>
      <c r="CE23" s="540"/>
      <c r="CF23" s="532">
        <f t="shared" ref="CF23:CG31" si="114">BW23</f>
        <v>4</v>
      </c>
      <c r="CG23" s="532">
        <f t="shared" si="114"/>
        <v>8</v>
      </c>
      <c r="CH23" s="616">
        <v>5</v>
      </c>
      <c r="CI23" s="763">
        <f>CH7-CG23</f>
        <v>8</v>
      </c>
      <c r="CJ23" s="687">
        <f t="shared" ref="CJ23:CJ31" si="115">IF(CI23&lt;0,0,IF(CI23&lt;18,1,IF(CI23&lt;36,2,3)))</f>
        <v>1</v>
      </c>
      <c r="CK23" s="688">
        <f t="shared" ref="CK23:CK31" si="116">CF23-CH23</f>
        <v>-1</v>
      </c>
      <c r="CL23" s="821">
        <f t="shared" ref="CL23:CL31" si="117">IF(CH23&lt;1,"",IF((2+CK23+CJ23)&gt;-1,(2+CK23+CJ23),0))</f>
        <v>2</v>
      </c>
      <c r="CM23" s="212"/>
      <c r="CN23" s="217"/>
      <c r="CO23" s="527">
        <v>10</v>
      </c>
      <c r="CP23" s="535">
        <f>BU23</f>
        <v>352</v>
      </c>
      <c r="CQ23" s="536">
        <v>336</v>
      </c>
      <c r="CR23" s="528">
        <f>BW23</f>
        <v>4</v>
      </c>
      <c r="CS23" s="537">
        <f>BX23</f>
        <v>8</v>
      </c>
      <c r="CT23" s="539">
        <v>10</v>
      </c>
      <c r="CU23" s="540"/>
      <c r="CV23" s="532">
        <f t="shared" ref="CV23:CW31" si="118">CR23</f>
        <v>4</v>
      </c>
      <c r="CW23" s="532">
        <f t="shared" si="118"/>
        <v>8</v>
      </c>
      <c r="CX23" s="616">
        <v>6</v>
      </c>
      <c r="CY23" s="763">
        <f>CX7-CW23</f>
        <v>15</v>
      </c>
      <c r="CZ23" s="687">
        <f t="shared" ref="CZ23:CZ31" si="119">IF(CY23&lt;0,0,IF(CY23&lt;18,1,IF(CY23&lt;36,2,3)))</f>
        <v>1</v>
      </c>
      <c r="DA23" s="688">
        <f t="shared" ref="DA23:DA31" si="120">CV23-CX23</f>
        <v>-2</v>
      </c>
      <c r="DB23" s="227">
        <f t="shared" ref="DB23:DB31" si="121">IF(CX23&lt;1,"",IF((2+DA23+CZ23)&gt;-1,(2+DA23+CZ23),0))</f>
        <v>1</v>
      </c>
      <c r="DC23" s="212"/>
      <c r="DD23" s="217"/>
      <c r="DE23" s="527">
        <v>10</v>
      </c>
      <c r="DF23" s="535">
        <f>CP23</f>
        <v>352</v>
      </c>
      <c r="DG23" s="536">
        <v>336</v>
      </c>
      <c r="DH23" s="528">
        <f>CR23</f>
        <v>4</v>
      </c>
      <c r="DI23" s="537">
        <f>CS23</f>
        <v>8</v>
      </c>
      <c r="DJ23" s="330">
        <f>IF(CL23&gt;DB23,CL23)</f>
        <v>2</v>
      </c>
      <c r="DK23" s="330" t="b">
        <f t="shared" ref="DK23:DK31" si="122">IF(CL23&lt;DB23,DB23)</f>
        <v>0</v>
      </c>
      <c r="DL23" s="330" t="b">
        <f t="shared" ref="DL23:DL31" si="123">IF(CL23=DB23,DB23)</f>
        <v>0</v>
      </c>
      <c r="DM23" s="694">
        <f>DJ23+DK23+DL23</f>
        <v>2</v>
      </c>
      <c r="DN23" s="693"/>
      <c r="DO23" s="539">
        <v>10</v>
      </c>
      <c r="DP23" s="540"/>
      <c r="DQ23" s="532">
        <f t="shared" ref="DQ23:DR31" si="124">DH23</f>
        <v>4</v>
      </c>
      <c r="DR23" s="532">
        <f t="shared" si="124"/>
        <v>8</v>
      </c>
      <c r="DS23" s="616">
        <v>5</v>
      </c>
      <c r="DT23" s="763">
        <f>DS7-DR23</f>
        <v>14</v>
      </c>
      <c r="DU23" s="687">
        <f t="shared" ref="DU23:DU31" si="125">IF(DT23&lt;0,0,IF(DT23&lt;18,1,IF(DT23&lt;36,2,3)))</f>
        <v>1</v>
      </c>
      <c r="DV23" s="688">
        <f t="shared" ref="DV23:DV31" si="126">DQ23-DS23</f>
        <v>-1</v>
      </c>
      <c r="DW23" s="227">
        <f t="shared" ref="DW23:DW31" si="127">IF(DS23&lt;1,"",IF((2+DV23+DU23)&gt;-1,(2+DV23+DU23),0))</f>
        <v>2</v>
      </c>
      <c r="DX23" s="212"/>
      <c r="DY23" s="217"/>
      <c r="DZ23" s="527">
        <v>10</v>
      </c>
      <c r="EA23" s="535">
        <f>DF23</f>
        <v>352</v>
      </c>
      <c r="EB23" s="536">
        <v>336</v>
      </c>
      <c r="EC23" s="528">
        <f>DH23</f>
        <v>4</v>
      </c>
      <c r="ED23" s="537">
        <f>DI23</f>
        <v>8</v>
      </c>
      <c r="EE23" s="539">
        <v>10</v>
      </c>
      <c r="EF23" s="540"/>
      <c r="EG23" s="532">
        <f t="shared" ref="EG23:EH31" si="128">EC23</f>
        <v>4</v>
      </c>
      <c r="EH23" s="532">
        <f t="shared" si="128"/>
        <v>8</v>
      </c>
      <c r="EI23" s="616">
        <v>5</v>
      </c>
      <c r="EJ23" s="763">
        <f>EI7-EH23</f>
        <v>14</v>
      </c>
      <c r="EK23" s="687">
        <f t="shared" ref="EK23:EK31" si="129">IF(EJ23&lt;0,0,IF(EJ23&lt;18,1,IF(EJ23&lt;36,2,3)))</f>
        <v>1</v>
      </c>
      <c r="EL23" s="688">
        <f t="shared" ref="EL23:EL31" si="130">EG23-EI23</f>
        <v>-1</v>
      </c>
      <c r="EM23" s="227">
        <f t="shared" ref="EM23:EM31" si="131">IF(EI23&lt;1,"",IF((2+EL23+EK23)&gt;-1,(2+EL23+EK23),0))</f>
        <v>2</v>
      </c>
      <c r="EN23" s="212"/>
      <c r="EO23" s="217"/>
      <c r="EP23" s="527">
        <v>10</v>
      </c>
      <c r="EQ23" s="535">
        <f>EA23</f>
        <v>352</v>
      </c>
      <c r="ER23" s="536">
        <v>336</v>
      </c>
      <c r="ES23" s="528">
        <f>EC23</f>
        <v>4</v>
      </c>
      <c r="ET23" s="537">
        <f>ED23</f>
        <v>8</v>
      </c>
      <c r="EU23" s="330" t="b">
        <f>IF(DW23&gt;EM23,DW23)</f>
        <v>0</v>
      </c>
      <c r="EV23" s="330" t="b">
        <f t="shared" ref="EV23:EV31" si="132">IF(DW23&lt;EM23,EM23)</f>
        <v>0</v>
      </c>
      <c r="EW23" s="330">
        <f t="shared" ref="EW23:EW31" si="133">IF(DW23=EM23,EM23)</f>
        <v>2</v>
      </c>
      <c r="EX23" s="819">
        <f>EU23+EV23+EW23</f>
        <v>2</v>
      </c>
      <c r="EY23" s="693"/>
      <c r="EZ23" s="539">
        <v>10</v>
      </c>
      <c r="FA23" s="540"/>
      <c r="FB23" s="532">
        <f t="shared" ref="FB23:FC31" si="134">ES23</f>
        <v>4</v>
      </c>
      <c r="FC23" s="532">
        <f t="shared" si="134"/>
        <v>8</v>
      </c>
      <c r="FD23" s="616">
        <v>6</v>
      </c>
      <c r="FE23" s="763">
        <f>FD7-FC23</f>
        <v>6</v>
      </c>
      <c r="FF23" s="687">
        <f t="shared" ref="FF23:FF31" si="135">IF(FE23&lt;0,0,IF(FE23&lt;18,1,IF(FE23&lt;36,2,3)))</f>
        <v>1</v>
      </c>
      <c r="FG23" s="688">
        <f t="shared" ref="FG23:FG31" si="136">FB23-FD23</f>
        <v>-2</v>
      </c>
      <c r="FH23" s="227">
        <f t="shared" ref="FH23:FH31" si="137">IF(FD23&lt;1,"",IF((2+FG23+FF23)&gt;-1,(2+FG23+FF23),0))</f>
        <v>1</v>
      </c>
      <c r="FI23" s="212"/>
      <c r="FJ23" s="217"/>
      <c r="FK23" s="527">
        <v>10</v>
      </c>
      <c r="FL23" s="535">
        <f>EQ23</f>
        <v>352</v>
      </c>
      <c r="FM23" s="536">
        <v>336</v>
      </c>
      <c r="FN23" s="528">
        <f>ES23</f>
        <v>4</v>
      </c>
      <c r="FO23" s="537">
        <f>ET23</f>
        <v>8</v>
      </c>
      <c r="FP23" s="539">
        <v>10</v>
      </c>
      <c r="FQ23" s="540"/>
      <c r="FR23" s="532">
        <f t="shared" ref="FR23:FS31" si="138">FN23</f>
        <v>4</v>
      </c>
      <c r="FS23" s="532">
        <f t="shared" si="138"/>
        <v>8</v>
      </c>
      <c r="FT23" s="616">
        <v>4</v>
      </c>
      <c r="FU23" s="763">
        <f>FT7-FS23</f>
        <v>14</v>
      </c>
      <c r="FV23" s="687">
        <f t="shared" ref="FV23:FV31" si="139">IF(FU23&lt;0,0,IF(FU23&lt;18,1,IF(FU23&lt;36,2,3)))</f>
        <v>1</v>
      </c>
      <c r="FW23" s="688">
        <f t="shared" ref="FW23:FW31" si="140">FR23-FT23</f>
        <v>0</v>
      </c>
      <c r="FX23" s="821">
        <f t="shared" ref="FX23:FX31" si="141">IF(FT23&lt;1,"",IF((2+FW23+FV23)&gt;-1,(2+FW23+FV23),0))</f>
        <v>3</v>
      </c>
      <c r="FY23" s="212"/>
      <c r="FZ23" s="217"/>
      <c r="GA23" s="527">
        <v>10</v>
      </c>
      <c r="GB23" s="535">
        <f>FL23</f>
        <v>352</v>
      </c>
      <c r="GC23" s="536">
        <v>336</v>
      </c>
      <c r="GD23" s="528">
        <f>FN23</f>
        <v>4</v>
      </c>
      <c r="GE23" s="537">
        <f>FO23</f>
        <v>8</v>
      </c>
      <c r="GF23" s="330" t="b">
        <f>IF(FH23&gt;FX23,FH23)</f>
        <v>0</v>
      </c>
      <c r="GG23" s="330">
        <f t="shared" ref="GG23:GG31" si="142">IF(FH23&lt;FX23,FX23)</f>
        <v>3</v>
      </c>
      <c r="GH23" s="330" t="b">
        <f t="shared" ref="GH23:GH31" si="143">IF(FH23=FX23,FX23)</f>
        <v>0</v>
      </c>
      <c r="GI23" s="689">
        <f>GF23+GG23+GH23</f>
        <v>3</v>
      </c>
      <c r="GJ23" s="693"/>
      <c r="GK23" s="539">
        <v>10</v>
      </c>
      <c r="GL23" s="540"/>
      <c r="GM23" s="532">
        <f t="shared" ref="GM23:GN31" si="144">GD23</f>
        <v>4</v>
      </c>
      <c r="GN23" s="532">
        <f t="shared" si="144"/>
        <v>8</v>
      </c>
      <c r="GO23" s="616">
        <v>3</v>
      </c>
      <c r="GP23" s="763">
        <f>GO7-GN23</f>
        <v>15</v>
      </c>
      <c r="GQ23" s="687">
        <f t="shared" ref="GQ23:GQ31" si="145">IF(GP23&lt;0,0,IF(GP23&lt;18,1,IF(GP23&lt;36,2,3)))</f>
        <v>1</v>
      </c>
      <c r="GR23" s="688">
        <f t="shared" ref="GR23:GR31" si="146">GM23-GO23</f>
        <v>1</v>
      </c>
      <c r="GS23" s="821">
        <f t="shared" ref="GS23:GS31" si="147">IF(GO23&lt;1,"",IF((2+GR23+GQ23)&gt;-1,(2+GR23+GQ23),0))</f>
        <v>4</v>
      </c>
      <c r="GT23" s="212"/>
      <c r="GU23" s="217"/>
      <c r="GV23" s="527">
        <v>10</v>
      </c>
      <c r="GW23" s="535">
        <f>GB23</f>
        <v>352</v>
      </c>
      <c r="GX23" s="536">
        <v>336</v>
      </c>
      <c r="GY23" s="528">
        <f>GD23</f>
        <v>4</v>
      </c>
      <c r="GZ23" s="537">
        <f>GE23</f>
        <v>8</v>
      </c>
      <c r="HA23" s="539">
        <v>10</v>
      </c>
      <c r="HB23" s="540"/>
      <c r="HC23" s="532">
        <f t="shared" ref="HC23:HD31" si="148">GY23</f>
        <v>4</v>
      </c>
      <c r="HD23" s="532">
        <f t="shared" si="148"/>
        <v>8</v>
      </c>
      <c r="HE23" s="616">
        <v>4</v>
      </c>
      <c r="HF23" s="763">
        <f>HE7-HD23</f>
        <v>9</v>
      </c>
      <c r="HG23" s="687">
        <f t="shared" ref="HG23:HG31" si="149">IF(HF23&lt;0,0,IF(HF23&lt;18,1,IF(HF23&lt;36,2,3)))</f>
        <v>1</v>
      </c>
      <c r="HH23" s="688">
        <f t="shared" ref="HH23:HH31" si="150">HC23-HE23</f>
        <v>0</v>
      </c>
      <c r="HI23" s="227">
        <f t="shared" ref="HI23:HI31" si="151">IF(HE23&lt;1,"",IF((2+HH23+HG23)&gt;-1,(2+HH23+HG23),0))</f>
        <v>3</v>
      </c>
      <c r="HJ23" s="330">
        <f>IF(GS23&gt;HI23,GS23)</f>
        <v>4</v>
      </c>
      <c r="HK23" s="330" t="b">
        <f>IF(GS23&lt;HI23,HI23)</f>
        <v>0</v>
      </c>
      <c r="HL23" s="330" t="b">
        <f>IF(GS23=HI23,HI23)</f>
        <v>0</v>
      </c>
      <c r="HM23" s="697">
        <f>HJ23+HK23+HL23</f>
        <v>4</v>
      </c>
      <c r="HN23" s="696"/>
    </row>
    <row r="24" spans="1:222" s="698" customFormat="1" ht="16" customHeight="1">
      <c r="A24" s="686"/>
      <c r="B24" s="527">
        <v>11</v>
      </c>
      <c r="C24" s="128">
        <v>483</v>
      </c>
      <c r="D24" s="128">
        <v>491</v>
      </c>
      <c r="E24" s="129">
        <v>5</v>
      </c>
      <c r="F24" s="130">
        <v>6</v>
      </c>
      <c r="G24" s="529"/>
      <c r="H24" s="530">
        <v>11</v>
      </c>
      <c r="I24" s="531"/>
      <c r="J24" s="532">
        <f t="shared" si="94"/>
        <v>5</v>
      </c>
      <c r="K24" s="532">
        <f t="shared" si="94"/>
        <v>6</v>
      </c>
      <c r="L24" s="617">
        <v>6</v>
      </c>
      <c r="M24" s="615">
        <f>L7-K24</f>
        <v>7</v>
      </c>
      <c r="N24" s="533">
        <f t="shared" si="95"/>
        <v>1</v>
      </c>
      <c r="O24" s="534">
        <f t="shared" si="96"/>
        <v>-1</v>
      </c>
      <c r="P24" s="817">
        <f t="shared" si="97"/>
        <v>2</v>
      </c>
      <c r="Q24" s="212"/>
      <c r="R24" s="217"/>
      <c r="S24" s="527">
        <v>11</v>
      </c>
      <c r="T24" s="535">
        <f t="shared" ref="T24:T31" si="152">C24</f>
        <v>483</v>
      </c>
      <c r="U24" s="536">
        <v>336</v>
      </c>
      <c r="V24" s="528">
        <f t="shared" ref="V24:W31" si="153">E24</f>
        <v>5</v>
      </c>
      <c r="W24" s="537">
        <f t="shared" si="153"/>
        <v>6</v>
      </c>
      <c r="X24" s="539">
        <v>11</v>
      </c>
      <c r="Y24" s="540"/>
      <c r="Z24" s="532">
        <f t="shared" si="98"/>
        <v>5</v>
      </c>
      <c r="AA24" s="532">
        <f t="shared" si="98"/>
        <v>6</v>
      </c>
      <c r="AB24" s="617">
        <v>7</v>
      </c>
      <c r="AC24" s="615">
        <f>AB7-AA24</f>
        <v>10</v>
      </c>
      <c r="AD24" s="533">
        <f t="shared" si="99"/>
        <v>1</v>
      </c>
      <c r="AE24" s="534">
        <f t="shared" si="100"/>
        <v>-2</v>
      </c>
      <c r="AF24" s="228">
        <f t="shared" si="101"/>
        <v>1</v>
      </c>
      <c r="AG24" s="212"/>
      <c r="AH24" s="217"/>
      <c r="AI24" s="527">
        <v>11</v>
      </c>
      <c r="AJ24" s="535">
        <f t="shared" ref="AJ24:AJ31" si="154">T24</f>
        <v>483</v>
      </c>
      <c r="AK24" s="536">
        <v>336</v>
      </c>
      <c r="AL24" s="528">
        <f t="shared" ref="AL24:AM31" si="155">V24</f>
        <v>5</v>
      </c>
      <c r="AM24" s="537">
        <f t="shared" si="155"/>
        <v>6</v>
      </c>
      <c r="AN24" s="330">
        <f t="shared" ref="AN24:AN31" si="156">IF(P24&gt;AF24,P24)</f>
        <v>2</v>
      </c>
      <c r="AO24" s="330" t="b">
        <f t="shared" si="102"/>
        <v>0</v>
      </c>
      <c r="AP24" s="330" t="b">
        <f t="shared" si="103"/>
        <v>0</v>
      </c>
      <c r="AQ24" s="699">
        <f t="shared" ref="AQ24:AQ31" si="157">AN24+AO24+AP24</f>
        <v>2</v>
      </c>
      <c r="AR24" s="690"/>
      <c r="AS24" s="691">
        <v>11</v>
      </c>
      <c r="AT24" s="540"/>
      <c r="AU24" s="532">
        <f t="shared" si="104"/>
        <v>5</v>
      </c>
      <c r="AV24" s="532">
        <f t="shared" si="104"/>
        <v>6</v>
      </c>
      <c r="AW24" s="617">
        <v>8</v>
      </c>
      <c r="AX24" s="615">
        <f>AW7-AV24</f>
        <v>22</v>
      </c>
      <c r="AY24" s="533">
        <f t="shared" si="105"/>
        <v>2</v>
      </c>
      <c r="AZ24" s="534">
        <f t="shared" si="106"/>
        <v>-3</v>
      </c>
      <c r="BA24" s="228">
        <f t="shared" si="107"/>
        <v>1</v>
      </c>
      <c r="BB24" s="212"/>
      <c r="BC24" s="217"/>
      <c r="BD24" s="527">
        <v>11</v>
      </c>
      <c r="BE24" s="535">
        <f t="shared" ref="BE24:BE31" si="158">AJ24</f>
        <v>483</v>
      </c>
      <c r="BF24" s="536">
        <v>336</v>
      </c>
      <c r="BG24" s="528">
        <f t="shared" ref="BG24:BH31" si="159">AL24</f>
        <v>5</v>
      </c>
      <c r="BH24" s="537">
        <f t="shared" si="159"/>
        <v>6</v>
      </c>
      <c r="BI24" s="539">
        <v>11</v>
      </c>
      <c r="BJ24" s="540"/>
      <c r="BK24" s="532">
        <f t="shared" si="108"/>
        <v>5</v>
      </c>
      <c r="BL24" s="532">
        <f t="shared" si="108"/>
        <v>6</v>
      </c>
      <c r="BM24" s="617">
        <v>7</v>
      </c>
      <c r="BN24" s="615">
        <f>BM7-BL24</f>
        <v>0</v>
      </c>
      <c r="BO24" s="533">
        <f t="shared" si="109"/>
        <v>1</v>
      </c>
      <c r="BP24" s="534">
        <f t="shared" si="110"/>
        <v>-2</v>
      </c>
      <c r="BQ24" s="228">
        <f t="shared" si="111"/>
        <v>1</v>
      </c>
      <c r="BR24" s="212"/>
      <c r="BS24" s="217"/>
      <c r="BT24" s="527">
        <v>11</v>
      </c>
      <c r="BU24" s="535">
        <f t="shared" ref="BU24:BU31" si="160">BE24</f>
        <v>483</v>
      </c>
      <c r="BV24" s="536">
        <v>336</v>
      </c>
      <c r="BW24" s="528">
        <f t="shared" ref="BW24:BX31" si="161">BG24</f>
        <v>5</v>
      </c>
      <c r="BX24" s="537">
        <f t="shared" si="161"/>
        <v>6</v>
      </c>
      <c r="BY24" s="330" t="b">
        <f t="shared" ref="BY24:BY31" si="162">IF(BA24&gt;BQ24,BA24)</f>
        <v>0</v>
      </c>
      <c r="BZ24" s="330" t="b">
        <f t="shared" si="112"/>
        <v>0</v>
      </c>
      <c r="CA24" s="330">
        <f t="shared" si="113"/>
        <v>1</v>
      </c>
      <c r="CB24" s="824">
        <f t="shared" ref="CB24:CB31" si="163">BY24+BZ24+CA24</f>
        <v>1</v>
      </c>
      <c r="CC24" s="693"/>
      <c r="CD24" s="539">
        <v>11</v>
      </c>
      <c r="CE24" s="540"/>
      <c r="CF24" s="532">
        <f t="shared" si="114"/>
        <v>5</v>
      </c>
      <c r="CG24" s="532">
        <f t="shared" si="114"/>
        <v>6</v>
      </c>
      <c r="CH24" s="617">
        <v>8</v>
      </c>
      <c r="CI24" s="615">
        <f>CH7-CG24</f>
        <v>10</v>
      </c>
      <c r="CJ24" s="533">
        <f t="shared" si="115"/>
        <v>1</v>
      </c>
      <c r="CK24" s="534">
        <f t="shared" si="116"/>
        <v>-3</v>
      </c>
      <c r="CL24" s="228">
        <f t="shared" si="117"/>
        <v>0</v>
      </c>
      <c r="CM24" s="212"/>
      <c r="CN24" s="217"/>
      <c r="CO24" s="527">
        <v>11</v>
      </c>
      <c r="CP24" s="535">
        <f t="shared" ref="CP24:CP31" si="164">BU24</f>
        <v>483</v>
      </c>
      <c r="CQ24" s="536">
        <v>336</v>
      </c>
      <c r="CR24" s="528">
        <f t="shared" ref="CR24:CS31" si="165">BW24</f>
        <v>5</v>
      </c>
      <c r="CS24" s="537">
        <f t="shared" si="165"/>
        <v>6</v>
      </c>
      <c r="CT24" s="539">
        <v>11</v>
      </c>
      <c r="CU24" s="540"/>
      <c r="CV24" s="532">
        <f t="shared" si="118"/>
        <v>5</v>
      </c>
      <c r="CW24" s="532">
        <f t="shared" si="118"/>
        <v>6</v>
      </c>
      <c r="CX24" s="617">
        <v>7</v>
      </c>
      <c r="CY24" s="615">
        <f>CX7-CW24</f>
        <v>17</v>
      </c>
      <c r="CZ24" s="533">
        <f t="shared" si="119"/>
        <v>1</v>
      </c>
      <c r="DA24" s="534">
        <f t="shared" si="120"/>
        <v>-2</v>
      </c>
      <c r="DB24" s="817">
        <f t="shared" si="121"/>
        <v>1</v>
      </c>
      <c r="DC24" s="212"/>
      <c r="DD24" s="217"/>
      <c r="DE24" s="527">
        <v>11</v>
      </c>
      <c r="DF24" s="535">
        <f t="shared" ref="DF24:DF31" si="166">CP24</f>
        <v>483</v>
      </c>
      <c r="DG24" s="536">
        <v>336</v>
      </c>
      <c r="DH24" s="528">
        <f t="shared" ref="DH24:DI31" si="167">CR24</f>
        <v>5</v>
      </c>
      <c r="DI24" s="537">
        <f t="shared" si="167"/>
        <v>6</v>
      </c>
      <c r="DJ24" s="330" t="b">
        <f t="shared" ref="DJ24:DJ31" si="168">IF(CL24&gt;DB24,CL24)</f>
        <v>0</v>
      </c>
      <c r="DK24" s="330">
        <f t="shared" si="122"/>
        <v>1</v>
      </c>
      <c r="DL24" s="330" t="b">
        <f t="shared" si="123"/>
        <v>0</v>
      </c>
      <c r="DM24" s="701">
        <f t="shared" ref="DM24:DM31" si="169">DJ24+DK24+DL24</f>
        <v>1</v>
      </c>
      <c r="DN24" s="693"/>
      <c r="DO24" s="539">
        <v>11</v>
      </c>
      <c r="DP24" s="540"/>
      <c r="DQ24" s="532">
        <f t="shared" si="124"/>
        <v>5</v>
      </c>
      <c r="DR24" s="532">
        <f t="shared" si="124"/>
        <v>6</v>
      </c>
      <c r="DS24" s="617">
        <v>8</v>
      </c>
      <c r="DT24" s="615">
        <f>DS7-DR24</f>
        <v>16</v>
      </c>
      <c r="DU24" s="533">
        <f t="shared" si="125"/>
        <v>1</v>
      </c>
      <c r="DV24" s="534">
        <f t="shared" si="126"/>
        <v>-3</v>
      </c>
      <c r="DW24" s="228">
        <f t="shared" si="127"/>
        <v>0</v>
      </c>
      <c r="DX24" s="212"/>
      <c r="DY24" s="217"/>
      <c r="DZ24" s="527">
        <v>11</v>
      </c>
      <c r="EA24" s="535">
        <f t="shared" ref="EA24:EA31" si="170">DF24</f>
        <v>483</v>
      </c>
      <c r="EB24" s="536">
        <v>336</v>
      </c>
      <c r="EC24" s="528">
        <f t="shared" ref="EC24:ED31" si="171">DH24</f>
        <v>5</v>
      </c>
      <c r="ED24" s="537">
        <f t="shared" si="171"/>
        <v>6</v>
      </c>
      <c r="EE24" s="539">
        <v>11</v>
      </c>
      <c r="EF24" s="540"/>
      <c r="EG24" s="532">
        <f t="shared" si="128"/>
        <v>5</v>
      </c>
      <c r="EH24" s="532">
        <f t="shared" si="128"/>
        <v>6</v>
      </c>
      <c r="EI24" s="617">
        <v>8</v>
      </c>
      <c r="EJ24" s="615">
        <f>EI7-EH24</f>
        <v>16</v>
      </c>
      <c r="EK24" s="533">
        <f t="shared" si="129"/>
        <v>1</v>
      </c>
      <c r="EL24" s="534">
        <f t="shared" si="130"/>
        <v>-3</v>
      </c>
      <c r="EM24" s="228">
        <f t="shared" si="131"/>
        <v>0</v>
      </c>
      <c r="EN24" s="212"/>
      <c r="EO24" s="217"/>
      <c r="EP24" s="527">
        <v>11</v>
      </c>
      <c r="EQ24" s="535">
        <f t="shared" ref="EQ24:EQ31" si="172">EA24</f>
        <v>483</v>
      </c>
      <c r="ER24" s="536">
        <v>336</v>
      </c>
      <c r="ES24" s="528">
        <f t="shared" ref="ES24:ET31" si="173">EC24</f>
        <v>5</v>
      </c>
      <c r="ET24" s="537">
        <f t="shared" si="173"/>
        <v>6</v>
      </c>
      <c r="EU24" s="330" t="b">
        <f t="shared" ref="EU24:EU31" si="174">IF(DW24&gt;EM24,DW24)</f>
        <v>0</v>
      </c>
      <c r="EV24" s="330" t="b">
        <f t="shared" si="132"/>
        <v>0</v>
      </c>
      <c r="EW24" s="330">
        <f t="shared" si="133"/>
        <v>0</v>
      </c>
      <c r="EX24" s="820">
        <f t="shared" ref="EX24:EX31" si="175">EU24+EV24+EW24</f>
        <v>0</v>
      </c>
      <c r="EY24" s="693"/>
      <c r="EZ24" s="539">
        <v>11</v>
      </c>
      <c r="FA24" s="540"/>
      <c r="FB24" s="532">
        <f t="shared" si="134"/>
        <v>5</v>
      </c>
      <c r="FC24" s="532">
        <f t="shared" si="134"/>
        <v>6</v>
      </c>
      <c r="FD24" s="617">
        <v>7</v>
      </c>
      <c r="FE24" s="615">
        <f>FD7-FC24</f>
        <v>8</v>
      </c>
      <c r="FF24" s="533">
        <f t="shared" si="135"/>
        <v>1</v>
      </c>
      <c r="FG24" s="534">
        <f t="shared" si="136"/>
        <v>-2</v>
      </c>
      <c r="FH24" s="228">
        <f t="shared" si="137"/>
        <v>1</v>
      </c>
      <c r="FI24" s="212"/>
      <c r="FJ24" s="217"/>
      <c r="FK24" s="527">
        <v>11</v>
      </c>
      <c r="FL24" s="535">
        <f t="shared" ref="FL24:FL31" si="176">EQ24</f>
        <v>483</v>
      </c>
      <c r="FM24" s="536">
        <v>336</v>
      </c>
      <c r="FN24" s="528">
        <f t="shared" ref="FN24:FO31" si="177">ES24</f>
        <v>5</v>
      </c>
      <c r="FO24" s="537">
        <f t="shared" si="177"/>
        <v>6</v>
      </c>
      <c r="FP24" s="539">
        <v>11</v>
      </c>
      <c r="FQ24" s="540"/>
      <c r="FR24" s="532">
        <f t="shared" si="138"/>
        <v>5</v>
      </c>
      <c r="FS24" s="532">
        <f t="shared" si="138"/>
        <v>6</v>
      </c>
      <c r="FT24" s="617">
        <v>7</v>
      </c>
      <c r="FU24" s="615">
        <f>FT7-FS24</f>
        <v>16</v>
      </c>
      <c r="FV24" s="533">
        <f t="shared" si="139"/>
        <v>1</v>
      </c>
      <c r="FW24" s="534">
        <f t="shared" si="140"/>
        <v>-2</v>
      </c>
      <c r="FX24" s="228">
        <f t="shared" si="141"/>
        <v>1</v>
      </c>
      <c r="FY24" s="212"/>
      <c r="FZ24" s="217"/>
      <c r="GA24" s="527">
        <v>11</v>
      </c>
      <c r="GB24" s="535">
        <f t="shared" ref="GB24:GB31" si="178">FL24</f>
        <v>483</v>
      </c>
      <c r="GC24" s="536">
        <v>336</v>
      </c>
      <c r="GD24" s="528">
        <f t="shared" ref="GD24:GE31" si="179">FN24</f>
        <v>5</v>
      </c>
      <c r="GE24" s="537">
        <f t="shared" si="179"/>
        <v>6</v>
      </c>
      <c r="GF24" s="330" t="b">
        <f t="shared" ref="GF24:GF31" si="180">IF(FH24&gt;FX24,FH24)</f>
        <v>0</v>
      </c>
      <c r="GG24" s="330" t="b">
        <f t="shared" si="142"/>
        <v>0</v>
      </c>
      <c r="GH24" s="330">
        <f t="shared" si="143"/>
        <v>1</v>
      </c>
      <c r="GI24" s="820">
        <f t="shared" ref="GI24:GI31" si="181">GF24+GG24+GH24</f>
        <v>1</v>
      </c>
      <c r="GJ24" s="693"/>
      <c r="GK24" s="539">
        <v>11</v>
      </c>
      <c r="GL24" s="540"/>
      <c r="GM24" s="532">
        <f t="shared" si="144"/>
        <v>5</v>
      </c>
      <c r="GN24" s="532">
        <f t="shared" si="144"/>
        <v>6</v>
      </c>
      <c r="GO24" s="617">
        <v>7</v>
      </c>
      <c r="GP24" s="615">
        <f>GO7-GN24</f>
        <v>17</v>
      </c>
      <c r="GQ24" s="533">
        <f t="shared" si="145"/>
        <v>1</v>
      </c>
      <c r="GR24" s="534">
        <f t="shared" si="146"/>
        <v>-2</v>
      </c>
      <c r="GS24" s="817">
        <f t="shared" si="147"/>
        <v>1</v>
      </c>
      <c r="GT24" s="212"/>
      <c r="GU24" s="217"/>
      <c r="GV24" s="527">
        <v>11</v>
      </c>
      <c r="GW24" s="535">
        <f t="shared" ref="GW24:GW31" si="182">GB24</f>
        <v>483</v>
      </c>
      <c r="GX24" s="536">
        <v>336</v>
      </c>
      <c r="GY24" s="528">
        <f t="shared" ref="GY24:GZ31" si="183">GD24</f>
        <v>5</v>
      </c>
      <c r="GZ24" s="537">
        <f t="shared" si="183"/>
        <v>6</v>
      </c>
      <c r="HA24" s="539">
        <v>11</v>
      </c>
      <c r="HB24" s="540"/>
      <c r="HC24" s="532">
        <f t="shared" si="148"/>
        <v>5</v>
      </c>
      <c r="HD24" s="532">
        <f t="shared" si="148"/>
        <v>6</v>
      </c>
      <c r="HE24" s="617">
        <v>8</v>
      </c>
      <c r="HF24" s="615">
        <f>HE7-HD24</f>
        <v>11</v>
      </c>
      <c r="HG24" s="533">
        <f t="shared" si="149"/>
        <v>1</v>
      </c>
      <c r="HH24" s="534">
        <f t="shared" si="150"/>
        <v>-3</v>
      </c>
      <c r="HI24" s="228">
        <f t="shared" si="151"/>
        <v>0</v>
      </c>
      <c r="HJ24" s="330">
        <f>IF(GS24&gt;HI24,GS24)</f>
        <v>1</v>
      </c>
      <c r="HK24" s="330" t="b">
        <f>IF(GS24&lt;HI24,HI24)</f>
        <v>0</v>
      </c>
      <c r="HL24" s="330" t="b">
        <f t="shared" ref="HL24:HL31" si="184">IF(GS24=HI24,HI24)</f>
        <v>0</v>
      </c>
      <c r="HM24" s="702">
        <f t="shared" ref="HM24:HM31" si="185">HJ24+HK24+HL24</f>
        <v>1</v>
      </c>
      <c r="HN24" s="696"/>
    </row>
    <row r="25" spans="1:222" s="698" customFormat="1" ht="16" customHeight="1">
      <c r="A25" s="686"/>
      <c r="B25" s="527">
        <v>12</v>
      </c>
      <c r="C25" s="128">
        <v>127</v>
      </c>
      <c r="D25" s="128">
        <v>360</v>
      </c>
      <c r="E25" s="129">
        <v>3</v>
      </c>
      <c r="F25" s="130">
        <v>16</v>
      </c>
      <c r="G25" s="529"/>
      <c r="H25" s="530">
        <v>12</v>
      </c>
      <c r="I25" s="531"/>
      <c r="J25" s="532">
        <f t="shared" si="94"/>
        <v>3</v>
      </c>
      <c r="K25" s="532">
        <f t="shared" si="94"/>
        <v>16</v>
      </c>
      <c r="L25" s="617">
        <v>5</v>
      </c>
      <c r="M25" s="615">
        <f>L7-K25</f>
        <v>-3</v>
      </c>
      <c r="N25" s="533">
        <f t="shared" si="95"/>
        <v>0</v>
      </c>
      <c r="O25" s="534">
        <f t="shared" si="96"/>
        <v>-2</v>
      </c>
      <c r="P25" s="228">
        <f t="shared" si="97"/>
        <v>0</v>
      </c>
      <c r="Q25" s="212"/>
      <c r="R25" s="217"/>
      <c r="S25" s="527">
        <v>12</v>
      </c>
      <c r="T25" s="535">
        <f t="shared" si="152"/>
        <v>127</v>
      </c>
      <c r="U25" s="536">
        <v>336</v>
      </c>
      <c r="V25" s="528">
        <f t="shared" si="153"/>
        <v>3</v>
      </c>
      <c r="W25" s="537">
        <f t="shared" si="153"/>
        <v>16</v>
      </c>
      <c r="X25" s="539">
        <v>12</v>
      </c>
      <c r="Y25" s="540"/>
      <c r="Z25" s="532">
        <f t="shared" si="98"/>
        <v>3</v>
      </c>
      <c r="AA25" s="532">
        <f t="shared" si="98"/>
        <v>16</v>
      </c>
      <c r="AB25" s="617">
        <v>3</v>
      </c>
      <c r="AC25" s="615">
        <f>AB7-AA25</f>
        <v>0</v>
      </c>
      <c r="AD25" s="533">
        <f t="shared" si="99"/>
        <v>1</v>
      </c>
      <c r="AE25" s="534">
        <f t="shared" si="100"/>
        <v>0</v>
      </c>
      <c r="AF25" s="817">
        <f t="shared" si="101"/>
        <v>3</v>
      </c>
      <c r="AG25" s="212"/>
      <c r="AH25" s="217"/>
      <c r="AI25" s="527">
        <v>12</v>
      </c>
      <c r="AJ25" s="535">
        <f t="shared" si="154"/>
        <v>127</v>
      </c>
      <c r="AK25" s="536">
        <v>336</v>
      </c>
      <c r="AL25" s="528">
        <f t="shared" si="155"/>
        <v>3</v>
      </c>
      <c r="AM25" s="537">
        <f t="shared" si="155"/>
        <v>16</v>
      </c>
      <c r="AN25" s="330" t="b">
        <f t="shared" si="156"/>
        <v>0</v>
      </c>
      <c r="AO25" s="330">
        <f t="shared" si="102"/>
        <v>3</v>
      </c>
      <c r="AP25" s="330" t="b">
        <f t="shared" si="103"/>
        <v>0</v>
      </c>
      <c r="AQ25" s="699">
        <f t="shared" si="157"/>
        <v>3</v>
      </c>
      <c r="AR25" s="690"/>
      <c r="AS25" s="691">
        <v>12</v>
      </c>
      <c r="AT25" s="540"/>
      <c r="AU25" s="532">
        <f t="shared" si="104"/>
        <v>3</v>
      </c>
      <c r="AV25" s="532">
        <f t="shared" si="104"/>
        <v>16</v>
      </c>
      <c r="AW25" s="617">
        <v>4</v>
      </c>
      <c r="AX25" s="615">
        <f>AW7-AV25</f>
        <v>12</v>
      </c>
      <c r="AY25" s="533">
        <f t="shared" si="105"/>
        <v>1</v>
      </c>
      <c r="AZ25" s="534">
        <f t="shared" si="106"/>
        <v>-1</v>
      </c>
      <c r="BA25" s="817">
        <f t="shared" si="107"/>
        <v>2</v>
      </c>
      <c r="BB25" s="212"/>
      <c r="BC25" s="217"/>
      <c r="BD25" s="527">
        <v>12</v>
      </c>
      <c r="BE25" s="535">
        <f t="shared" si="158"/>
        <v>127</v>
      </c>
      <c r="BF25" s="536">
        <v>336</v>
      </c>
      <c r="BG25" s="528">
        <f t="shared" si="159"/>
        <v>3</v>
      </c>
      <c r="BH25" s="537">
        <f t="shared" si="159"/>
        <v>16</v>
      </c>
      <c r="BI25" s="539">
        <v>12</v>
      </c>
      <c r="BJ25" s="540"/>
      <c r="BK25" s="532">
        <f t="shared" si="108"/>
        <v>3</v>
      </c>
      <c r="BL25" s="532">
        <f t="shared" si="108"/>
        <v>16</v>
      </c>
      <c r="BM25" s="617">
        <v>4</v>
      </c>
      <c r="BN25" s="615">
        <f>BM7-BL25</f>
        <v>-10</v>
      </c>
      <c r="BO25" s="533">
        <f t="shared" si="109"/>
        <v>0</v>
      </c>
      <c r="BP25" s="534">
        <f t="shared" si="110"/>
        <v>-1</v>
      </c>
      <c r="BQ25" s="228">
        <f t="shared" si="111"/>
        <v>1</v>
      </c>
      <c r="BR25" s="212"/>
      <c r="BS25" s="217"/>
      <c r="BT25" s="527">
        <v>12</v>
      </c>
      <c r="BU25" s="535">
        <f t="shared" si="160"/>
        <v>127</v>
      </c>
      <c r="BV25" s="536">
        <v>336</v>
      </c>
      <c r="BW25" s="528">
        <f t="shared" si="161"/>
        <v>3</v>
      </c>
      <c r="BX25" s="537">
        <f t="shared" si="161"/>
        <v>16</v>
      </c>
      <c r="BY25" s="330">
        <f t="shared" si="162"/>
        <v>2</v>
      </c>
      <c r="BZ25" s="330" t="b">
        <f t="shared" si="112"/>
        <v>0</v>
      </c>
      <c r="CA25" s="330" t="b">
        <f t="shared" si="113"/>
        <v>0</v>
      </c>
      <c r="CB25" s="700">
        <f t="shared" si="163"/>
        <v>2</v>
      </c>
      <c r="CC25" s="693"/>
      <c r="CD25" s="539">
        <v>12</v>
      </c>
      <c r="CE25" s="540"/>
      <c r="CF25" s="532">
        <f t="shared" si="114"/>
        <v>3</v>
      </c>
      <c r="CG25" s="532">
        <f t="shared" si="114"/>
        <v>16</v>
      </c>
      <c r="CH25" s="617">
        <v>4</v>
      </c>
      <c r="CI25" s="615">
        <f>CH7-CG25</f>
        <v>0</v>
      </c>
      <c r="CJ25" s="533">
        <f t="shared" si="115"/>
        <v>1</v>
      </c>
      <c r="CK25" s="534">
        <f t="shared" si="116"/>
        <v>-1</v>
      </c>
      <c r="CL25" s="228">
        <f t="shared" si="117"/>
        <v>2</v>
      </c>
      <c r="CM25" s="212"/>
      <c r="CN25" s="217"/>
      <c r="CO25" s="527">
        <v>12</v>
      </c>
      <c r="CP25" s="535">
        <f t="shared" si="164"/>
        <v>127</v>
      </c>
      <c r="CQ25" s="536">
        <v>336</v>
      </c>
      <c r="CR25" s="528">
        <f t="shared" si="165"/>
        <v>3</v>
      </c>
      <c r="CS25" s="537">
        <f t="shared" si="165"/>
        <v>16</v>
      </c>
      <c r="CT25" s="539">
        <v>12</v>
      </c>
      <c r="CU25" s="540"/>
      <c r="CV25" s="532">
        <f t="shared" si="118"/>
        <v>3</v>
      </c>
      <c r="CW25" s="532">
        <f t="shared" si="118"/>
        <v>16</v>
      </c>
      <c r="CX25" s="617">
        <v>4</v>
      </c>
      <c r="CY25" s="615">
        <f>CX7-CW25</f>
        <v>7</v>
      </c>
      <c r="CZ25" s="533">
        <f t="shared" si="119"/>
        <v>1</v>
      </c>
      <c r="DA25" s="534">
        <f t="shared" si="120"/>
        <v>-1</v>
      </c>
      <c r="DB25" s="228">
        <f t="shared" si="121"/>
        <v>2</v>
      </c>
      <c r="DC25" s="212"/>
      <c r="DD25" s="217"/>
      <c r="DE25" s="527">
        <v>12</v>
      </c>
      <c r="DF25" s="535">
        <f t="shared" si="166"/>
        <v>127</v>
      </c>
      <c r="DG25" s="536">
        <v>336</v>
      </c>
      <c r="DH25" s="528">
        <f t="shared" si="167"/>
        <v>3</v>
      </c>
      <c r="DI25" s="537">
        <f t="shared" si="167"/>
        <v>16</v>
      </c>
      <c r="DJ25" s="330" t="b">
        <f t="shared" si="168"/>
        <v>0</v>
      </c>
      <c r="DK25" s="330" t="b">
        <f t="shared" si="122"/>
        <v>0</v>
      </c>
      <c r="DL25" s="330">
        <f t="shared" si="123"/>
        <v>2</v>
      </c>
      <c r="DM25" s="825">
        <f t="shared" si="169"/>
        <v>2</v>
      </c>
      <c r="DN25" s="693"/>
      <c r="DO25" s="539">
        <v>12</v>
      </c>
      <c r="DP25" s="540"/>
      <c r="DQ25" s="532">
        <f t="shared" si="124"/>
        <v>3</v>
      </c>
      <c r="DR25" s="532">
        <f t="shared" si="124"/>
        <v>16</v>
      </c>
      <c r="DS25" s="617">
        <v>3</v>
      </c>
      <c r="DT25" s="615">
        <f>DS7-DR25</f>
        <v>6</v>
      </c>
      <c r="DU25" s="533">
        <f t="shared" si="125"/>
        <v>1</v>
      </c>
      <c r="DV25" s="534">
        <f t="shared" si="126"/>
        <v>0</v>
      </c>
      <c r="DW25" s="817">
        <f t="shared" si="127"/>
        <v>3</v>
      </c>
      <c r="DX25" s="212"/>
      <c r="DY25" s="217"/>
      <c r="DZ25" s="527">
        <v>12</v>
      </c>
      <c r="EA25" s="535">
        <f t="shared" si="170"/>
        <v>127</v>
      </c>
      <c r="EB25" s="536">
        <v>336</v>
      </c>
      <c r="EC25" s="528">
        <f t="shared" si="171"/>
        <v>3</v>
      </c>
      <c r="ED25" s="537">
        <f t="shared" si="171"/>
        <v>16</v>
      </c>
      <c r="EE25" s="539">
        <v>12</v>
      </c>
      <c r="EF25" s="540"/>
      <c r="EG25" s="532">
        <f t="shared" si="128"/>
        <v>3</v>
      </c>
      <c r="EH25" s="532">
        <f t="shared" si="128"/>
        <v>16</v>
      </c>
      <c r="EI25" s="617">
        <v>4</v>
      </c>
      <c r="EJ25" s="615">
        <f>EI7-EH25</f>
        <v>6</v>
      </c>
      <c r="EK25" s="533">
        <f t="shared" si="129"/>
        <v>1</v>
      </c>
      <c r="EL25" s="534">
        <f t="shared" si="130"/>
        <v>-1</v>
      </c>
      <c r="EM25" s="228">
        <f t="shared" si="131"/>
        <v>2</v>
      </c>
      <c r="EN25" s="212"/>
      <c r="EO25" s="217"/>
      <c r="EP25" s="527">
        <v>12</v>
      </c>
      <c r="EQ25" s="535">
        <f t="shared" si="172"/>
        <v>127</v>
      </c>
      <c r="ER25" s="536">
        <v>336</v>
      </c>
      <c r="ES25" s="528">
        <f t="shared" si="173"/>
        <v>3</v>
      </c>
      <c r="ET25" s="537">
        <f t="shared" si="173"/>
        <v>16</v>
      </c>
      <c r="EU25" s="330">
        <f t="shared" si="174"/>
        <v>3</v>
      </c>
      <c r="EV25" s="330" t="b">
        <f t="shared" si="132"/>
        <v>0</v>
      </c>
      <c r="EW25" s="330" t="b">
        <f t="shared" si="133"/>
        <v>0</v>
      </c>
      <c r="EX25" s="699">
        <f t="shared" si="175"/>
        <v>3</v>
      </c>
      <c r="EY25" s="693"/>
      <c r="EZ25" s="539">
        <v>12</v>
      </c>
      <c r="FA25" s="540"/>
      <c r="FB25" s="532">
        <f t="shared" si="134"/>
        <v>3</v>
      </c>
      <c r="FC25" s="532">
        <f t="shared" si="134"/>
        <v>16</v>
      </c>
      <c r="FD25" s="617">
        <v>4</v>
      </c>
      <c r="FE25" s="615">
        <f>FD7-FC25</f>
        <v>-2</v>
      </c>
      <c r="FF25" s="533">
        <f t="shared" si="135"/>
        <v>0</v>
      </c>
      <c r="FG25" s="534">
        <f t="shared" si="136"/>
        <v>-1</v>
      </c>
      <c r="FH25" s="228">
        <f t="shared" si="137"/>
        <v>1</v>
      </c>
      <c r="FI25" s="212"/>
      <c r="FJ25" s="217"/>
      <c r="FK25" s="527">
        <v>12</v>
      </c>
      <c r="FL25" s="535">
        <f t="shared" si="176"/>
        <v>127</v>
      </c>
      <c r="FM25" s="536">
        <v>336</v>
      </c>
      <c r="FN25" s="528">
        <f t="shared" si="177"/>
        <v>3</v>
      </c>
      <c r="FO25" s="537">
        <f t="shared" si="177"/>
        <v>16</v>
      </c>
      <c r="FP25" s="539">
        <v>12</v>
      </c>
      <c r="FQ25" s="540"/>
      <c r="FR25" s="532">
        <f t="shared" si="138"/>
        <v>3</v>
      </c>
      <c r="FS25" s="532">
        <f t="shared" si="138"/>
        <v>16</v>
      </c>
      <c r="FT25" s="617">
        <v>3</v>
      </c>
      <c r="FU25" s="615">
        <f>FT7-FS25</f>
        <v>6</v>
      </c>
      <c r="FV25" s="533">
        <f t="shared" si="139"/>
        <v>1</v>
      </c>
      <c r="FW25" s="534">
        <f t="shared" si="140"/>
        <v>0</v>
      </c>
      <c r="FX25" s="817">
        <f t="shared" si="141"/>
        <v>3</v>
      </c>
      <c r="FY25" s="212"/>
      <c r="FZ25" s="217"/>
      <c r="GA25" s="527">
        <v>12</v>
      </c>
      <c r="GB25" s="535">
        <f t="shared" si="178"/>
        <v>127</v>
      </c>
      <c r="GC25" s="536">
        <v>336</v>
      </c>
      <c r="GD25" s="528">
        <f t="shared" si="179"/>
        <v>3</v>
      </c>
      <c r="GE25" s="537">
        <f t="shared" si="179"/>
        <v>16</v>
      </c>
      <c r="GF25" s="330" t="b">
        <f t="shared" si="180"/>
        <v>0</v>
      </c>
      <c r="GG25" s="330">
        <f t="shared" si="142"/>
        <v>3</v>
      </c>
      <c r="GH25" s="330" t="b">
        <f t="shared" si="143"/>
        <v>0</v>
      </c>
      <c r="GI25" s="699">
        <f t="shared" si="181"/>
        <v>3</v>
      </c>
      <c r="GJ25" s="693"/>
      <c r="GK25" s="539">
        <v>12</v>
      </c>
      <c r="GL25" s="540"/>
      <c r="GM25" s="532">
        <f t="shared" si="144"/>
        <v>3</v>
      </c>
      <c r="GN25" s="532">
        <f t="shared" si="144"/>
        <v>16</v>
      </c>
      <c r="GO25" s="617">
        <v>5</v>
      </c>
      <c r="GP25" s="615">
        <f>GO7-GN25</f>
        <v>7</v>
      </c>
      <c r="GQ25" s="533">
        <f t="shared" si="145"/>
        <v>1</v>
      </c>
      <c r="GR25" s="534">
        <f t="shared" si="146"/>
        <v>-2</v>
      </c>
      <c r="GS25" s="228">
        <f t="shared" si="147"/>
        <v>1</v>
      </c>
      <c r="GT25" s="212"/>
      <c r="GU25" s="217"/>
      <c r="GV25" s="527">
        <v>12</v>
      </c>
      <c r="GW25" s="535">
        <f t="shared" si="182"/>
        <v>127</v>
      </c>
      <c r="GX25" s="536">
        <v>336</v>
      </c>
      <c r="GY25" s="528">
        <f t="shared" si="183"/>
        <v>3</v>
      </c>
      <c r="GZ25" s="537">
        <f t="shared" si="183"/>
        <v>16</v>
      </c>
      <c r="HA25" s="539">
        <v>12</v>
      </c>
      <c r="HB25" s="540"/>
      <c r="HC25" s="532">
        <f t="shared" si="148"/>
        <v>3</v>
      </c>
      <c r="HD25" s="532">
        <f t="shared" si="148"/>
        <v>16</v>
      </c>
      <c r="HE25" s="617">
        <v>4</v>
      </c>
      <c r="HF25" s="615">
        <f>HE7-HD25</f>
        <v>1</v>
      </c>
      <c r="HG25" s="533">
        <f t="shared" si="149"/>
        <v>1</v>
      </c>
      <c r="HH25" s="534">
        <f t="shared" si="150"/>
        <v>-1</v>
      </c>
      <c r="HI25" s="817">
        <f t="shared" si="151"/>
        <v>2</v>
      </c>
      <c r="HJ25" s="330" t="b">
        <f>IF(GS25&gt;HI25,GS25)</f>
        <v>0</v>
      </c>
      <c r="HK25" s="330">
        <f>IF(GS25&lt;HI25,HI25)</f>
        <v>2</v>
      </c>
      <c r="HL25" s="330" t="b">
        <f t="shared" si="184"/>
        <v>0</v>
      </c>
      <c r="HM25" s="702">
        <f t="shared" si="185"/>
        <v>2</v>
      </c>
      <c r="HN25" s="696"/>
    </row>
    <row r="26" spans="1:222" s="698" customFormat="1" ht="16" customHeight="1">
      <c r="A26" s="686"/>
      <c r="B26" s="527">
        <v>13</v>
      </c>
      <c r="C26" s="128">
        <v>506</v>
      </c>
      <c r="D26" s="128">
        <v>270</v>
      </c>
      <c r="E26" s="129">
        <v>5</v>
      </c>
      <c r="F26" s="130">
        <v>2</v>
      </c>
      <c r="G26" s="529"/>
      <c r="H26" s="530">
        <v>13</v>
      </c>
      <c r="I26" s="531"/>
      <c r="J26" s="532">
        <f t="shared" si="94"/>
        <v>5</v>
      </c>
      <c r="K26" s="532">
        <f t="shared" si="94"/>
        <v>2</v>
      </c>
      <c r="L26" s="617">
        <v>6</v>
      </c>
      <c r="M26" s="615">
        <f>L7-K26</f>
        <v>11</v>
      </c>
      <c r="N26" s="533">
        <f t="shared" si="95"/>
        <v>1</v>
      </c>
      <c r="O26" s="534">
        <f t="shared" si="96"/>
        <v>-1</v>
      </c>
      <c r="P26" s="228">
        <f t="shared" si="97"/>
        <v>2</v>
      </c>
      <c r="Q26" s="212"/>
      <c r="R26" s="217"/>
      <c r="S26" s="527">
        <v>13</v>
      </c>
      <c r="T26" s="535">
        <f t="shared" si="152"/>
        <v>506</v>
      </c>
      <c r="U26" s="536">
        <v>336</v>
      </c>
      <c r="V26" s="528">
        <f t="shared" si="153"/>
        <v>5</v>
      </c>
      <c r="W26" s="537">
        <f t="shared" si="153"/>
        <v>2</v>
      </c>
      <c r="X26" s="539">
        <v>13</v>
      </c>
      <c r="Y26" s="540"/>
      <c r="Z26" s="532">
        <f t="shared" si="98"/>
        <v>5</v>
      </c>
      <c r="AA26" s="532">
        <f t="shared" si="98"/>
        <v>2</v>
      </c>
      <c r="AB26" s="617">
        <v>5</v>
      </c>
      <c r="AC26" s="615">
        <f>AB7-AA26</f>
        <v>14</v>
      </c>
      <c r="AD26" s="533">
        <f t="shared" si="99"/>
        <v>1</v>
      </c>
      <c r="AE26" s="534">
        <f t="shared" si="100"/>
        <v>0</v>
      </c>
      <c r="AF26" s="817">
        <f t="shared" si="101"/>
        <v>3</v>
      </c>
      <c r="AG26" s="212"/>
      <c r="AH26" s="217"/>
      <c r="AI26" s="527">
        <v>13</v>
      </c>
      <c r="AJ26" s="535">
        <f t="shared" si="154"/>
        <v>506</v>
      </c>
      <c r="AK26" s="536">
        <v>336</v>
      </c>
      <c r="AL26" s="528">
        <f t="shared" si="155"/>
        <v>5</v>
      </c>
      <c r="AM26" s="537">
        <f t="shared" si="155"/>
        <v>2</v>
      </c>
      <c r="AN26" s="330" t="b">
        <f t="shared" si="156"/>
        <v>0</v>
      </c>
      <c r="AO26" s="330">
        <f t="shared" si="102"/>
        <v>3</v>
      </c>
      <c r="AP26" s="330" t="b">
        <f t="shared" si="103"/>
        <v>0</v>
      </c>
      <c r="AQ26" s="699">
        <f t="shared" si="157"/>
        <v>3</v>
      </c>
      <c r="AR26" s="690"/>
      <c r="AS26" s="691">
        <v>13</v>
      </c>
      <c r="AT26" s="540"/>
      <c r="AU26" s="532">
        <f t="shared" si="104"/>
        <v>5</v>
      </c>
      <c r="AV26" s="532">
        <f t="shared" si="104"/>
        <v>2</v>
      </c>
      <c r="AW26" s="617">
        <v>6</v>
      </c>
      <c r="AX26" s="615">
        <f>AW7-AV26</f>
        <v>26</v>
      </c>
      <c r="AY26" s="533">
        <f t="shared" si="105"/>
        <v>2</v>
      </c>
      <c r="AZ26" s="534">
        <f t="shared" si="106"/>
        <v>-1</v>
      </c>
      <c r="BA26" s="228">
        <f t="shared" si="107"/>
        <v>3</v>
      </c>
      <c r="BB26" s="212"/>
      <c r="BC26" s="217"/>
      <c r="BD26" s="527">
        <v>13</v>
      </c>
      <c r="BE26" s="535">
        <f t="shared" si="158"/>
        <v>506</v>
      </c>
      <c r="BF26" s="536">
        <v>336</v>
      </c>
      <c r="BG26" s="528">
        <f t="shared" si="159"/>
        <v>5</v>
      </c>
      <c r="BH26" s="537">
        <f t="shared" si="159"/>
        <v>2</v>
      </c>
      <c r="BI26" s="539">
        <v>13</v>
      </c>
      <c r="BJ26" s="540"/>
      <c r="BK26" s="532">
        <f t="shared" si="108"/>
        <v>5</v>
      </c>
      <c r="BL26" s="532">
        <f t="shared" si="108"/>
        <v>2</v>
      </c>
      <c r="BM26" s="617">
        <v>4</v>
      </c>
      <c r="BN26" s="615">
        <f>BM7-BL26</f>
        <v>4</v>
      </c>
      <c r="BO26" s="533">
        <f t="shared" si="109"/>
        <v>1</v>
      </c>
      <c r="BP26" s="534">
        <f t="shared" si="110"/>
        <v>1</v>
      </c>
      <c r="BQ26" s="817">
        <f t="shared" si="111"/>
        <v>4</v>
      </c>
      <c r="BR26" s="212"/>
      <c r="BS26" s="217"/>
      <c r="BT26" s="527">
        <v>13</v>
      </c>
      <c r="BU26" s="535">
        <f t="shared" si="160"/>
        <v>506</v>
      </c>
      <c r="BV26" s="536">
        <v>336</v>
      </c>
      <c r="BW26" s="528">
        <f t="shared" si="161"/>
        <v>5</v>
      </c>
      <c r="BX26" s="537">
        <f t="shared" si="161"/>
        <v>2</v>
      </c>
      <c r="BY26" s="330" t="b">
        <f t="shared" si="162"/>
        <v>0</v>
      </c>
      <c r="BZ26" s="330">
        <f t="shared" si="112"/>
        <v>4</v>
      </c>
      <c r="CA26" s="330" t="b">
        <f t="shared" si="113"/>
        <v>0</v>
      </c>
      <c r="CB26" s="700">
        <f t="shared" si="163"/>
        <v>4</v>
      </c>
      <c r="CC26" s="693"/>
      <c r="CD26" s="539">
        <v>13</v>
      </c>
      <c r="CE26" s="540"/>
      <c r="CF26" s="532">
        <f t="shared" si="114"/>
        <v>5</v>
      </c>
      <c r="CG26" s="532">
        <f t="shared" si="114"/>
        <v>2</v>
      </c>
      <c r="CH26" s="617">
        <v>6</v>
      </c>
      <c r="CI26" s="615">
        <f>CH7-CG26</f>
        <v>14</v>
      </c>
      <c r="CJ26" s="533">
        <f t="shared" si="115"/>
        <v>1</v>
      </c>
      <c r="CK26" s="534">
        <f t="shared" si="116"/>
        <v>-1</v>
      </c>
      <c r="CL26" s="228">
        <f t="shared" si="117"/>
        <v>2</v>
      </c>
      <c r="CM26" s="212"/>
      <c r="CN26" s="217"/>
      <c r="CO26" s="527">
        <v>13</v>
      </c>
      <c r="CP26" s="535">
        <f t="shared" si="164"/>
        <v>506</v>
      </c>
      <c r="CQ26" s="536">
        <v>336</v>
      </c>
      <c r="CR26" s="528">
        <f t="shared" si="165"/>
        <v>5</v>
      </c>
      <c r="CS26" s="537">
        <f t="shared" si="165"/>
        <v>2</v>
      </c>
      <c r="CT26" s="539">
        <v>13</v>
      </c>
      <c r="CU26" s="540"/>
      <c r="CV26" s="532">
        <f t="shared" si="118"/>
        <v>5</v>
      </c>
      <c r="CW26" s="532">
        <f t="shared" si="118"/>
        <v>2</v>
      </c>
      <c r="CX26" s="617">
        <v>6</v>
      </c>
      <c r="CY26" s="615">
        <f>CX7-CW26</f>
        <v>21</v>
      </c>
      <c r="CZ26" s="533">
        <f t="shared" si="119"/>
        <v>2</v>
      </c>
      <c r="DA26" s="534">
        <f t="shared" si="120"/>
        <v>-1</v>
      </c>
      <c r="DB26" s="817">
        <f t="shared" si="121"/>
        <v>3</v>
      </c>
      <c r="DC26" s="212"/>
      <c r="DD26" s="217"/>
      <c r="DE26" s="527">
        <v>13</v>
      </c>
      <c r="DF26" s="535">
        <f t="shared" si="166"/>
        <v>506</v>
      </c>
      <c r="DG26" s="536">
        <v>336</v>
      </c>
      <c r="DH26" s="528">
        <f t="shared" si="167"/>
        <v>5</v>
      </c>
      <c r="DI26" s="537">
        <f t="shared" si="167"/>
        <v>2</v>
      </c>
      <c r="DJ26" s="330" t="b">
        <f t="shared" si="168"/>
        <v>0</v>
      </c>
      <c r="DK26" s="330">
        <f t="shared" si="122"/>
        <v>3</v>
      </c>
      <c r="DL26" s="330" t="b">
        <f t="shared" si="123"/>
        <v>0</v>
      </c>
      <c r="DM26" s="701">
        <f t="shared" si="169"/>
        <v>3</v>
      </c>
      <c r="DN26" s="693"/>
      <c r="DO26" s="539">
        <v>13</v>
      </c>
      <c r="DP26" s="540"/>
      <c r="DQ26" s="532">
        <f t="shared" si="124"/>
        <v>5</v>
      </c>
      <c r="DR26" s="532">
        <f t="shared" si="124"/>
        <v>2</v>
      </c>
      <c r="DS26" s="617">
        <v>9</v>
      </c>
      <c r="DT26" s="615">
        <f>DS7-DR26</f>
        <v>20</v>
      </c>
      <c r="DU26" s="533">
        <f t="shared" si="125"/>
        <v>2</v>
      </c>
      <c r="DV26" s="534">
        <f t="shared" si="126"/>
        <v>-4</v>
      </c>
      <c r="DW26" s="228">
        <f t="shared" si="127"/>
        <v>0</v>
      </c>
      <c r="DX26" s="212"/>
      <c r="DY26" s="217"/>
      <c r="DZ26" s="527">
        <v>13</v>
      </c>
      <c r="EA26" s="535">
        <f t="shared" si="170"/>
        <v>506</v>
      </c>
      <c r="EB26" s="536">
        <v>336</v>
      </c>
      <c r="EC26" s="528">
        <f t="shared" si="171"/>
        <v>5</v>
      </c>
      <c r="ED26" s="537">
        <f t="shared" si="171"/>
        <v>2</v>
      </c>
      <c r="EE26" s="539">
        <v>13</v>
      </c>
      <c r="EF26" s="540"/>
      <c r="EG26" s="532">
        <f t="shared" si="128"/>
        <v>5</v>
      </c>
      <c r="EH26" s="532">
        <f t="shared" si="128"/>
        <v>2</v>
      </c>
      <c r="EI26" s="617">
        <v>7</v>
      </c>
      <c r="EJ26" s="615">
        <f>EI7-EH26</f>
        <v>20</v>
      </c>
      <c r="EK26" s="533">
        <f t="shared" si="129"/>
        <v>2</v>
      </c>
      <c r="EL26" s="534">
        <f t="shared" si="130"/>
        <v>-2</v>
      </c>
      <c r="EM26" s="817">
        <f t="shared" si="131"/>
        <v>2</v>
      </c>
      <c r="EN26" s="212"/>
      <c r="EO26" s="217"/>
      <c r="EP26" s="527">
        <v>13</v>
      </c>
      <c r="EQ26" s="535">
        <f t="shared" si="172"/>
        <v>506</v>
      </c>
      <c r="ER26" s="536">
        <v>336</v>
      </c>
      <c r="ES26" s="528">
        <f t="shared" si="173"/>
        <v>5</v>
      </c>
      <c r="ET26" s="537">
        <f t="shared" si="173"/>
        <v>2</v>
      </c>
      <c r="EU26" s="330" t="b">
        <f t="shared" si="174"/>
        <v>0</v>
      </c>
      <c r="EV26" s="330">
        <f t="shared" si="132"/>
        <v>2</v>
      </c>
      <c r="EW26" s="330" t="b">
        <f t="shared" si="133"/>
        <v>0</v>
      </c>
      <c r="EX26" s="699">
        <f t="shared" si="175"/>
        <v>2</v>
      </c>
      <c r="EY26" s="693"/>
      <c r="EZ26" s="539">
        <v>13</v>
      </c>
      <c r="FA26" s="540"/>
      <c r="FB26" s="532">
        <f t="shared" si="134"/>
        <v>5</v>
      </c>
      <c r="FC26" s="532">
        <f t="shared" si="134"/>
        <v>2</v>
      </c>
      <c r="FD26" s="617">
        <v>6</v>
      </c>
      <c r="FE26" s="615">
        <f>FD7-FC26</f>
        <v>12</v>
      </c>
      <c r="FF26" s="533">
        <f t="shared" si="135"/>
        <v>1</v>
      </c>
      <c r="FG26" s="534">
        <f t="shared" si="136"/>
        <v>-1</v>
      </c>
      <c r="FH26" s="817">
        <f t="shared" si="137"/>
        <v>2</v>
      </c>
      <c r="FI26" s="212"/>
      <c r="FJ26" s="217"/>
      <c r="FK26" s="527">
        <v>13</v>
      </c>
      <c r="FL26" s="535">
        <f t="shared" si="176"/>
        <v>506</v>
      </c>
      <c r="FM26" s="536">
        <v>336</v>
      </c>
      <c r="FN26" s="528">
        <f t="shared" si="177"/>
        <v>5</v>
      </c>
      <c r="FO26" s="537">
        <f t="shared" si="177"/>
        <v>2</v>
      </c>
      <c r="FP26" s="539">
        <v>13</v>
      </c>
      <c r="FQ26" s="540"/>
      <c r="FR26" s="532">
        <f t="shared" si="138"/>
        <v>5</v>
      </c>
      <c r="FS26" s="532">
        <f t="shared" si="138"/>
        <v>2</v>
      </c>
      <c r="FT26" s="617">
        <v>9</v>
      </c>
      <c r="FU26" s="615">
        <f>FT7-FS26</f>
        <v>20</v>
      </c>
      <c r="FV26" s="533">
        <f t="shared" si="139"/>
        <v>2</v>
      </c>
      <c r="FW26" s="534">
        <f t="shared" si="140"/>
        <v>-4</v>
      </c>
      <c r="FX26" s="228">
        <f t="shared" si="141"/>
        <v>0</v>
      </c>
      <c r="FY26" s="212"/>
      <c r="FZ26" s="217"/>
      <c r="GA26" s="527">
        <v>13</v>
      </c>
      <c r="GB26" s="535">
        <f t="shared" si="178"/>
        <v>506</v>
      </c>
      <c r="GC26" s="536">
        <v>336</v>
      </c>
      <c r="GD26" s="528">
        <f t="shared" si="179"/>
        <v>5</v>
      </c>
      <c r="GE26" s="537">
        <f t="shared" si="179"/>
        <v>2</v>
      </c>
      <c r="GF26" s="330">
        <f t="shared" si="180"/>
        <v>2</v>
      </c>
      <c r="GG26" s="330" t="b">
        <f t="shared" si="142"/>
        <v>0</v>
      </c>
      <c r="GH26" s="330" t="b">
        <f t="shared" si="143"/>
        <v>0</v>
      </c>
      <c r="GI26" s="699">
        <f t="shared" si="181"/>
        <v>2</v>
      </c>
      <c r="GJ26" s="693"/>
      <c r="GK26" s="539">
        <v>13</v>
      </c>
      <c r="GL26" s="540"/>
      <c r="GM26" s="532">
        <f t="shared" si="144"/>
        <v>5</v>
      </c>
      <c r="GN26" s="532">
        <f t="shared" si="144"/>
        <v>2</v>
      </c>
      <c r="GO26" s="617">
        <v>6</v>
      </c>
      <c r="GP26" s="615">
        <f>GO7-GN26</f>
        <v>21</v>
      </c>
      <c r="GQ26" s="533">
        <f t="shared" si="145"/>
        <v>2</v>
      </c>
      <c r="GR26" s="534">
        <f t="shared" si="146"/>
        <v>-1</v>
      </c>
      <c r="GS26" s="817">
        <f t="shared" si="147"/>
        <v>3</v>
      </c>
      <c r="GT26" s="212"/>
      <c r="GU26" s="217"/>
      <c r="GV26" s="527">
        <v>13</v>
      </c>
      <c r="GW26" s="535">
        <f t="shared" si="182"/>
        <v>506</v>
      </c>
      <c r="GX26" s="536">
        <v>336</v>
      </c>
      <c r="GY26" s="528">
        <f t="shared" si="183"/>
        <v>5</v>
      </c>
      <c r="GZ26" s="537">
        <f t="shared" si="183"/>
        <v>2</v>
      </c>
      <c r="HA26" s="539">
        <v>13</v>
      </c>
      <c r="HB26" s="540"/>
      <c r="HC26" s="532">
        <f t="shared" si="148"/>
        <v>5</v>
      </c>
      <c r="HD26" s="532">
        <f t="shared" si="148"/>
        <v>2</v>
      </c>
      <c r="HE26" s="617">
        <v>7</v>
      </c>
      <c r="HF26" s="615">
        <f>HE7-HD26</f>
        <v>15</v>
      </c>
      <c r="HG26" s="533">
        <f t="shared" si="149"/>
        <v>1</v>
      </c>
      <c r="HH26" s="534">
        <f t="shared" si="150"/>
        <v>-2</v>
      </c>
      <c r="HI26" s="228">
        <f t="shared" si="151"/>
        <v>1</v>
      </c>
      <c r="HJ26" s="330">
        <f>IF(GS26&gt;HI26,GS26)</f>
        <v>3</v>
      </c>
      <c r="HK26" s="330" t="b">
        <f>IF(GS26&lt;HI26,HI26)</f>
        <v>0</v>
      </c>
      <c r="HL26" s="330" t="b">
        <f t="shared" si="184"/>
        <v>0</v>
      </c>
      <c r="HM26" s="702">
        <f t="shared" si="185"/>
        <v>3</v>
      </c>
      <c r="HN26" s="696"/>
    </row>
    <row r="27" spans="1:222" s="698" customFormat="1" ht="16" customHeight="1">
      <c r="A27" s="686"/>
      <c r="B27" s="527">
        <v>14</v>
      </c>
      <c r="C27" s="128">
        <v>160</v>
      </c>
      <c r="D27" s="128">
        <v>226</v>
      </c>
      <c r="E27" s="129">
        <v>3</v>
      </c>
      <c r="F27" s="130">
        <v>12</v>
      </c>
      <c r="G27" s="529"/>
      <c r="H27" s="530">
        <v>14</v>
      </c>
      <c r="I27" s="531"/>
      <c r="J27" s="532">
        <f t="shared" si="94"/>
        <v>3</v>
      </c>
      <c r="K27" s="532">
        <f t="shared" si="94"/>
        <v>12</v>
      </c>
      <c r="L27" s="617">
        <v>4</v>
      </c>
      <c r="M27" s="615">
        <f>L7-K27</f>
        <v>1</v>
      </c>
      <c r="N27" s="533">
        <f t="shared" si="95"/>
        <v>1</v>
      </c>
      <c r="O27" s="534">
        <f t="shared" si="96"/>
        <v>-1</v>
      </c>
      <c r="P27" s="228">
        <f t="shared" si="97"/>
        <v>2</v>
      </c>
      <c r="Q27" s="212"/>
      <c r="R27" s="217"/>
      <c r="S27" s="527">
        <v>14</v>
      </c>
      <c r="T27" s="535">
        <f t="shared" si="152"/>
        <v>160</v>
      </c>
      <c r="U27" s="536">
        <v>336</v>
      </c>
      <c r="V27" s="528">
        <f t="shared" si="153"/>
        <v>3</v>
      </c>
      <c r="W27" s="537">
        <f t="shared" si="153"/>
        <v>12</v>
      </c>
      <c r="X27" s="539">
        <v>14</v>
      </c>
      <c r="Y27" s="540"/>
      <c r="Z27" s="532">
        <f t="shared" si="98"/>
        <v>3</v>
      </c>
      <c r="AA27" s="532">
        <f t="shared" si="98"/>
        <v>12</v>
      </c>
      <c r="AB27" s="617">
        <v>4</v>
      </c>
      <c r="AC27" s="615">
        <f>AB7-AA27</f>
        <v>4</v>
      </c>
      <c r="AD27" s="533">
        <f t="shared" si="99"/>
        <v>1</v>
      </c>
      <c r="AE27" s="534">
        <f t="shared" si="100"/>
        <v>-1</v>
      </c>
      <c r="AF27" s="228">
        <f t="shared" si="101"/>
        <v>2</v>
      </c>
      <c r="AG27" s="212"/>
      <c r="AH27" s="217"/>
      <c r="AI27" s="527">
        <v>14</v>
      </c>
      <c r="AJ27" s="535">
        <f t="shared" si="154"/>
        <v>160</v>
      </c>
      <c r="AK27" s="536">
        <v>336</v>
      </c>
      <c r="AL27" s="528">
        <f t="shared" si="155"/>
        <v>3</v>
      </c>
      <c r="AM27" s="537">
        <f t="shared" si="155"/>
        <v>12</v>
      </c>
      <c r="AN27" s="330" t="b">
        <f t="shared" si="156"/>
        <v>0</v>
      </c>
      <c r="AO27" s="330" t="b">
        <f t="shared" si="102"/>
        <v>0</v>
      </c>
      <c r="AP27" s="330">
        <f t="shared" si="103"/>
        <v>2</v>
      </c>
      <c r="AQ27" s="820">
        <f t="shared" si="157"/>
        <v>2</v>
      </c>
      <c r="AR27" s="690"/>
      <c r="AS27" s="691">
        <v>14</v>
      </c>
      <c r="AT27" s="540"/>
      <c r="AU27" s="532">
        <f t="shared" si="104"/>
        <v>3</v>
      </c>
      <c r="AV27" s="532">
        <f t="shared" si="104"/>
        <v>12</v>
      </c>
      <c r="AW27" s="617">
        <v>6</v>
      </c>
      <c r="AX27" s="615">
        <f>AW7-AV27</f>
        <v>16</v>
      </c>
      <c r="AY27" s="533">
        <f t="shared" si="105"/>
        <v>1</v>
      </c>
      <c r="AZ27" s="534">
        <f t="shared" si="106"/>
        <v>-3</v>
      </c>
      <c r="BA27" s="228">
        <f t="shared" si="107"/>
        <v>0</v>
      </c>
      <c r="BB27" s="212"/>
      <c r="BC27" s="217"/>
      <c r="BD27" s="527">
        <v>14</v>
      </c>
      <c r="BE27" s="535">
        <f t="shared" si="158"/>
        <v>160</v>
      </c>
      <c r="BF27" s="536">
        <v>336</v>
      </c>
      <c r="BG27" s="528">
        <f t="shared" si="159"/>
        <v>3</v>
      </c>
      <c r="BH27" s="537">
        <f t="shared" si="159"/>
        <v>12</v>
      </c>
      <c r="BI27" s="539">
        <v>14</v>
      </c>
      <c r="BJ27" s="540"/>
      <c r="BK27" s="532">
        <f t="shared" si="108"/>
        <v>3</v>
      </c>
      <c r="BL27" s="532">
        <f t="shared" si="108"/>
        <v>12</v>
      </c>
      <c r="BM27" s="617">
        <v>4</v>
      </c>
      <c r="BN27" s="615">
        <f>BM7-BL27</f>
        <v>-6</v>
      </c>
      <c r="BO27" s="533">
        <f t="shared" si="109"/>
        <v>0</v>
      </c>
      <c r="BP27" s="534">
        <f t="shared" si="110"/>
        <v>-1</v>
      </c>
      <c r="BQ27" s="817">
        <f t="shared" si="111"/>
        <v>1</v>
      </c>
      <c r="BR27" s="212"/>
      <c r="BS27" s="217"/>
      <c r="BT27" s="527">
        <v>14</v>
      </c>
      <c r="BU27" s="535">
        <f t="shared" si="160"/>
        <v>160</v>
      </c>
      <c r="BV27" s="536">
        <v>336</v>
      </c>
      <c r="BW27" s="528">
        <f t="shared" si="161"/>
        <v>3</v>
      </c>
      <c r="BX27" s="537">
        <f t="shared" si="161"/>
        <v>12</v>
      </c>
      <c r="BY27" s="330" t="b">
        <f t="shared" si="162"/>
        <v>0</v>
      </c>
      <c r="BZ27" s="330">
        <f t="shared" si="112"/>
        <v>1</v>
      </c>
      <c r="CA27" s="330" t="b">
        <f t="shared" si="113"/>
        <v>0</v>
      </c>
      <c r="CB27" s="700">
        <f t="shared" si="163"/>
        <v>1</v>
      </c>
      <c r="CC27" s="693"/>
      <c r="CD27" s="539">
        <v>14</v>
      </c>
      <c r="CE27" s="540"/>
      <c r="CF27" s="532">
        <f t="shared" si="114"/>
        <v>3</v>
      </c>
      <c r="CG27" s="532">
        <f t="shared" si="114"/>
        <v>12</v>
      </c>
      <c r="CH27" s="617">
        <v>5</v>
      </c>
      <c r="CI27" s="615">
        <f>CH7-CG27</f>
        <v>4</v>
      </c>
      <c r="CJ27" s="533">
        <f t="shared" si="115"/>
        <v>1</v>
      </c>
      <c r="CK27" s="534">
        <f t="shared" si="116"/>
        <v>-2</v>
      </c>
      <c r="CL27" s="817">
        <f t="shared" si="117"/>
        <v>1</v>
      </c>
      <c r="CM27" s="212"/>
      <c r="CN27" s="217"/>
      <c r="CO27" s="527">
        <v>14</v>
      </c>
      <c r="CP27" s="535">
        <f t="shared" si="164"/>
        <v>160</v>
      </c>
      <c r="CQ27" s="536">
        <v>336</v>
      </c>
      <c r="CR27" s="528">
        <f t="shared" si="165"/>
        <v>3</v>
      </c>
      <c r="CS27" s="537">
        <f t="shared" si="165"/>
        <v>12</v>
      </c>
      <c r="CT27" s="539">
        <v>14</v>
      </c>
      <c r="CU27" s="540"/>
      <c r="CV27" s="532">
        <f t="shared" si="118"/>
        <v>3</v>
      </c>
      <c r="CW27" s="532">
        <f t="shared" si="118"/>
        <v>12</v>
      </c>
      <c r="CX27" s="617">
        <v>6</v>
      </c>
      <c r="CY27" s="615">
        <f>CX7-CW27</f>
        <v>11</v>
      </c>
      <c r="CZ27" s="533">
        <f t="shared" si="119"/>
        <v>1</v>
      </c>
      <c r="DA27" s="534">
        <f t="shared" si="120"/>
        <v>-3</v>
      </c>
      <c r="DB27" s="228">
        <f t="shared" si="121"/>
        <v>0</v>
      </c>
      <c r="DC27" s="212"/>
      <c r="DD27" s="217"/>
      <c r="DE27" s="527">
        <v>14</v>
      </c>
      <c r="DF27" s="535">
        <f t="shared" si="166"/>
        <v>160</v>
      </c>
      <c r="DG27" s="536">
        <v>336</v>
      </c>
      <c r="DH27" s="528">
        <f t="shared" si="167"/>
        <v>3</v>
      </c>
      <c r="DI27" s="537">
        <f t="shared" si="167"/>
        <v>12</v>
      </c>
      <c r="DJ27" s="330">
        <f t="shared" si="168"/>
        <v>1</v>
      </c>
      <c r="DK27" s="330" t="b">
        <f t="shared" si="122"/>
        <v>0</v>
      </c>
      <c r="DL27" s="330" t="b">
        <f t="shared" si="123"/>
        <v>0</v>
      </c>
      <c r="DM27" s="701">
        <f t="shared" si="169"/>
        <v>1</v>
      </c>
      <c r="DN27" s="693"/>
      <c r="DO27" s="539">
        <v>14</v>
      </c>
      <c r="DP27" s="540"/>
      <c r="DQ27" s="532">
        <f t="shared" si="124"/>
        <v>3</v>
      </c>
      <c r="DR27" s="532">
        <f t="shared" si="124"/>
        <v>12</v>
      </c>
      <c r="DS27" s="617">
        <v>6</v>
      </c>
      <c r="DT27" s="615">
        <f>DS7-DR27</f>
        <v>10</v>
      </c>
      <c r="DU27" s="533">
        <f t="shared" si="125"/>
        <v>1</v>
      </c>
      <c r="DV27" s="534">
        <f t="shared" si="126"/>
        <v>-3</v>
      </c>
      <c r="DW27" s="228">
        <f t="shared" si="127"/>
        <v>0</v>
      </c>
      <c r="DX27" s="212"/>
      <c r="DY27" s="217"/>
      <c r="DZ27" s="527">
        <v>14</v>
      </c>
      <c r="EA27" s="535">
        <f t="shared" si="170"/>
        <v>160</v>
      </c>
      <c r="EB27" s="536">
        <v>336</v>
      </c>
      <c r="EC27" s="528">
        <f t="shared" si="171"/>
        <v>3</v>
      </c>
      <c r="ED27" s="537">
        <f t="shared" si="171"/>
        <v>12</v>
      </c>
      <c r="EE27" s="539">
        <v>14</v>
      </c>
      <c r="EF27" s="540"/>
      <c r="EG27" s="532">
        <f t="shared" si="128"/>
        <v>3</v>
      </c>
      <c r="EH27" s="532">
        <f t="shared" si="128"/>
        <v>12</v>
      </c>
      <c r="EI27" s="617">
        <v>6</v>
      </c>
      <c r="EJ27" s="615">
        <f>EI7-EH27</f>
        <v>10</v>
      </c>
      <c r="EK27" s="533">
        <f t="shared" si="129"/>
        <v>1</v>
      </c>
      <c r="EL27" s="534">
        <f t="shared" si="130"/>
        <v>-3</v>
      </c>
      <c r="EM27" s="228">
        <f t="shared" si="131"/>
        <v>0</v>
      </c>
      <c r="EN27" s="212"/>
      <c r="EO27" s="217"/>
      <c r="EP27" s="527">
        <v>14</v>
      </c>
      <c r="EQ27" s="535">
        <f t="shared" si="172"/>
        <v>160</v>
      </c>
      <c r="ER27" s="536">
        <v>336</v>
      </c>
      <c r="ES27" s="528">
        <f t="shared" si="173"/>
        <v>3</v>
      </c>
      <c r="ET27" s="537">
        <f t="shared" si="173"/>
        <v>12</v>
      </c>
      <c r="EU27" s="330" t="b">
        <f t="shared" si="174"/>
        <v>0</v>
      </c>
      <c r="EV27" s="330" t="b">
        <f t="shared" si="132"/>
        <v>0</v>
      </c>
      <c r="EW27" s="330">
        <f t="shared" si="133"/>
        <v>0</v>
      </c>
      <c r="EX27" s="820">
        <f t="shared" si="175"/>
        <v>0</v>
      </c>
      <c r="EY27" s="693"/>
      <c r="EZ27" s="539">
        <v>14</v>
      </c>
      <c r="FA27" s="540"/>
      <c r="FB27" s="532">
        <f t="shared" si="134"/>
        <v>3</v>
      </c>
      <c r="FC27" s="532">
        <f t="shared" si="134"/>
        <v>12</v>
      </c>
      <c r="FD27" s="617">
        <v>6</v>
      </c>
      <c r="FE27" s="615">
        <f>FD7-FC27</f>
        <v>2</v>
      </c>
      <c r="FF27" s="533">
        <f t="shared" si="135"/>
        <v>1</v>
      </c>
      <c r="FG27" s="534">
        <f t="shared" si="136"/>
        <v>-3</v>
      </c>
      <c r="FH27" s="228">
        <f t="shared" si="137"/>
        <v>0</v>
      </c>
      <c r="FI27" s="212"/>
      <c r="FJ27" s="217"/>
      <c r="FK27" s="527">
        <v>14</v>
      </c>
      <c r="FL27" s="535">
        <f t="shared" si="176"/>
        <v>160</v>
      </c>
      <c r="FM27" s="536">
        <v>336</v>
      </c>
      <c r="FN27" s="528">
        <f t="shared" si="177"/>
        <v>3</v>
      </c>
      <c r="FO27" s="537">
        <f t="shared" si="177"/>
        <v>12</v>
      </c>
      <c r="FP27" s="539">
        <v>14</v>
      </c>
      <c r="FQ27" s="540"/>
      <c r="FR27" s="532">
        <f t="shared" si="138"/>
        <v>3</v>
      </c>
      <c r="FS27" s="532">
        <f t="shared" si="138"/>
        <v>12</v>
      </c>
      <c r="FT27" s="617">
        <v>4</v>
      </c>
      <c r="FU27" s="615">
        <f>FT7-FS27</f>
        <v>10</v>
      </c>
      <c r="FV27" s="533">
        <f t="shared" si="139"/>
        <v>1</v>
      </c>
      <c r="FW27" s="534">
        <f t="shared" si="140"/>
        <v>-1</v>
      </c>
      <c r="FX27" s="817">
        <f t="shared" si="141"/>
        <v>2</v>
      </c>
      <c r="FY27" s="212"/>
      <c r="FZ27" s="217"/>
      <c r="GA27" s="527">
        <v>14</v>
      </c>
      <c r="GB27" s="535">
        <f t="shared" si="178"/>
        <v>160</v>
      </c>
      <c r="GC27" s="536">
        <v>336</v>
      </c>
      <c r="GD27" s="528">
        <f t="shared" si="179"/>
        <v>3</v>
      </c>
      <c r="GE27" s="537">
        <f t="shared" si="179"/>
        <v>12</v>
      </c>
      <c r="GF27" s="330" t="b">
        <f t="shared" si="180"/>
        <v>0</v>
      </c>
      <c r="GG27" s="330">
        <f t="shared" si="142"/>
        <v>2</v>
      </c>
      <c r="GH27" s="330" t="b">
        <f t="shared" si="143"/>
        <v>0</v>
      </c>
      <c r="GI27" s="699">
        <f t="shared" si="181"/>
        <v>2</v>
      </c>
      <c r="GJ27" s="693"/>
      <c r="GK27" s="539">
        <v>14</v>
      </c>
      <c r="GL27" s="540"/>
      <c r="GM27" s="532">
        <f t="shared" si="144"/>
        <v>3</v>
      </c>
      <c r="GN27" s="532">
        <f t="shared" si="144"/>
        <v>12</v>
      </c>
      <c r="GO27" s="617">
        <v>4</v>
      </c>
      <c r="GP27" s="615">
        <f>GO7-GN27</f>
        <v>11</v>
      </c>
      <c r="GQ27" s="533">
        <f t="shared" si="145"/>
        <v>1</v>
      </c>
      <c r="GR27" s="534">
        <f t="shared" si="146"/>
        <v>-1</v>
      </c>
      <c r="GS27" s="228">
        <f t="shared" si="147"/>
        <v>2</v>
      </c>
      <c r="GT27" s="212"/>
      <c r="GU27" s="217"/>
      <c r="GV27" s="527">
        <v>14</v>
      </c>
      <c r="GW27" s="535">
        <f t="shared" si="182"/>
        <v>160</v>
      </c>
      <c r="GX27" s="536">
        <v>336</v>
      </c>
      <c r="GY27" s="528">
        <f t="shared" si="183"/>
        <v>3</v>
      </c>
      <c r="GZ27" s="537">
        <f t="shared" si="183"/>
        <v>12</v>
      </c>
      <c r="HA27" s="539">
        <v>14</v>
      </c>
      <c r="HB27" s="540"/>
      <c r="HC27" s="532">
        <f t="shared" si="148"/>
        <v>3</v>
      </c>
      <c r="HD27" s="532">
        <f t="shared" si="148"/>
        <v>12</v>
      </c>
      <c r="HE27" s="617">
        <v>4</v>
      </c>
      <c r="HF27" s="615">
        <f>HE7-HD27</f>
        <v>5</v>
      </c>
      <c r="HG27" s="533">
        <f t="shared" si="149"/>
        <v>1</v>
      </c>
      <c r="HH27" s="534">
        <f t="shared" si="150"/>
        <v>-1</v>
      </c>
      <c r="HI27" s="228">
        <f>IF(HE27&lt;1,"",IF((2+HH27+HG27)&gt;-1,(2+HH27+HG27),0))</f>
        <v>2</v>
      </c>
      <c r="HJ27" s="330" t="b">
        <f t="shared" ref="HJ27:HJ31" si="186">IF(GS27&gt;HI27,GS27)</f>
        <v>0</v>
      </c>
      <c r="HK27" s="330" t="b">
        <f t="shared" ref="HK27:HK31" si="187">IF(GS27&lt;HI27,HI27)</f>
        <v>0</v>
      </c>
      <c r="HL27" s="330">
        <f t="shared" si="184"/>
        <v>2</v>
      </c>
      <c r="HM27" s="820">
        <f t="shared" si="185"/>
        <v>2</v>
      </c>
      <c r="HN27" s="696"/>
    </row>
    <row r="28" spans="1:222" s="698" customFormat="1" ht="16" customHeight="1">
      <c r="A28" s="686"/>
      <c r="B28" s="527">
        <v>15</v>
      </c>
      <c r="C28" s="128">
        <v>262</v>
      </c>
      <c r="D28" s="128">
        <v>359</v>
      </c>
      <c r="E28" s="129">
        <v>4</v>
      </c>
      <c r="F28" s="130">
        <v>14</v>
      </c>
      <c r="G28" s="529"/>
      <c r="H28" s="530">
        <v>15</v>
      </c>
      <c r="I28" s="531"/>
      <c r="J28" s="532">
        <f t="shared" si="94"/>
        <v>4</v>
      </c>
      <c r="K28" s="532">
        <f t="shared" si="94"/>
        <v>14</v>
      </c>
      <c r="L28" s="617">
        <v>7</v>
      </c>
      <c r="M28" s="615">
        <f>L7-K28</f>
        <v>-1</v>
      </c>
      <c r="N28" s="533">
        <f t="shared" si="95"/>
        <v>0</v>
      </c>
      <c r="O28" s="534">
        <f t="shared" si="96"/>
        <v>-3</v>
      </c>
      <c r="P28" s="228">
        <f t="shared" si="97"/>
        <v>0</v>
      </c>
      <c r="Q28" s="212"/>
      <c r="R28" s="217"/>
      <c r="S28" s="527">
        <v>15</v>
      </c>
      <c r="T28" s="535">
        <f t="shared" si="152"/>
        <v>262</v>
      </c>
      <c r="U28" s="536">
        <v>336</v>
      </c>
      <c r="V28" s="528">
        <f t="shared" si="153"/>
        <v>4</v>
      </c>
      <c r="W28" s="537">
        <f t="shared" si="153"/>
        <v>14</v>
      </c>
      <c r="X28" s="539">
        <v>15</v>
      </c>
      <c r="Y28" s="540"/>
      <c r="Z28" s="532">
        <f t="shared" si="98"/>
        <v>4</v>
      </c>
      <c r="AA28" s="532">
        <f t="shared" si="98"/>
        <v>14</v>
      </c>
      <c r="AB28" s="617">
        <v>5</v>
      </c>
      <c r="AC28" s="615">
        <f>AB7-AA28</f>
        <v>2</v>
      </c>
      <c r="AD28" s="533">
        <f t="shared" si="99"/>
        <v>1</v>
      </c>
      <c r="AE28" s="534">
        <f t="shared" si="100"/>
        <v>-1</v>
      </c>
      <c r="AF28" s="817">
        <f t="shared" si="101"/>
        <v>2</v>
      </c>
      <c r="AG28" s="212"/>
      <c r="AH28" s="217"/>
      <c r="AI28" s="527">
        <v>15</v>
      </c>
      <c r="AJ28" s="535">
        <f t="shared" si="154"/>
        <v>262</v>
      </c>
      <c r="AK28" s="536">
        <v>336</v>
      </c>
      <c r="AL28" s="528">
        <f t="shared" si="155"/>
        <v>4</v>
      </c>
      <c r="AM28" s="537">
        <f t="shared" si="155"/>
        <v>14</v>
      </c>
      <c r="AN28" s="330" t="b">
        <f t="shared" si="156"/>
        <v>0</v>
      </c>
      <c r="AO28" s="330">
        <f t="shared" si="102"/>
        <v>2</v>
      </c>
      <c r="AP28" s="330" t="b">
        <f t="shared" si="103"/>
        <v>0</v>
      </c>
      <c r="AQ28" s="699">
        <f t="shared" si="157"/>
        <v>2</v>
      </c>
      <c r="AR28" s="690"/>
      <c r="AS28" s="691">
        <v>15</v>
      </c>
      <c r="AT28" s="540"/>
      <c r="AU28" s="532">
        <f t="shared" si="104"/>
        <v>4</v>
      </c>
      <c r="AV28" s="532">
        <f t="shared" si="104"/>
        <v>14</v>
      </c>
      <c r="AW28" s="617">
        <v>5</v>
      </c>
      <c r="AX28" s="615">
        <f>AW7-AV28</f>
        <v>14</v>
      </c>
      <c r="AY28" s="533">
        <f t="shared" si="105"/>
        <v>1</v>
      </c>
      <c r="AZ28" s="534">
        <f t="shared" si="106"/>
        <v>-1</v>
      </c>
      <c r="BA28" s="228">
        <f t="shared" si="107"/>
        <v>2</v>
      </c>
      <c r="BB28" s="212"/>
      <c r="BC28" s="217"/>
      <c r="BD28" s="527">
        <v>15</v>
      </c>
      <c r="BE28" s="535">
        <f t="shared" si="158"/>
        <v>262</v>
      </c>
      <c r="BF28" s="536">
        <v>336</v>
      </c>
      <c r="BG28" s="528">
        <f t="shared" si="159"/>
        <v>4</v>
      </c>
      <c r="BH28" s="537">
        <f t="shared" si="159"/>
        <v>14</v>
      </c>
      <c r="BI28" s="539">
        <v>15</v>
      </c>
      <c r="BJ28" s="540"/>
      <c r="BK28" s="532">
        <f t="shared" si="108"/>
        <v>4</v>
      </c>
      <c r="BL28" s="532">
        <f t="shared" si="108"/>
        <v>14</v>
      </c>
      <c r="BM28" s="617">
        <v>4</v>
      </c>
      <c r="BN28" s="615">
        <f>BM7-BL28</f>
        <v>-8</v>
      </c>
      <c r="BO28" s="533">
        <f t="shared" si="109"/>
        <v>0</v>
      </c>
      <c r="BP28" s="534">
        <f t="shared" si="110"/>
        <v>0</v>
      </c>
      <c r="BQ28" s="228">
        <f t="shared" si="111"/>
        <v>2</v>
      </c>
      <c r="BR28" s="212"/>
      <c r="BS28" s="217"/>
      <c r="BT28" s="527">
        <v>15</v>
      </c>
      <c r="BU28" s="535">
        <f t="shared" si="160"/>
        <v>262</v>
      </c>
      <c r="BV28" s="536">
        <v>336</v>
      </c>
      <c r="BW28" s="528">
        <f t="shared" si="161"/>
        <v>4</v>
      </c>
      <c r="BX28" s="537">
        <f t="shared" si="161"/>
        <v>14</v>
      </c>
      <c r="BY28" s="330" t="b">
        <f t="shared" si="162"/>
        <v>0</v>
      </c>
      <c r="BZ28" s="330" t="b">
        <f t="shared" si="112"/>
        <v>0</v>
      </c>
      <c r="CA28" s="330">
        <f t="shared" si="113"/>
        <v>2</v>
      </c>
      <c r="CB28" s="824">
        <f t="shared" si="163"/>
        <v>2</v>
      </c>
      <c r="CC28" s="693"/>
      <c r="CD28" s="539">
        <v>15</v>
      </c>
      <c r="CE28" s="540"/>
      <c r="CF28" s="532">
        <f t="shared" si="114"/>
        <v>4</v>
      </c>
      <c r="CG28" s="532">
        <f t="shared" si="114"/>
        <v>14</v>
      </c>
      <c r="CH28" s="617">
        <v>5</v>
      </c>
      <c r="CI28" s="615">
        <f>CH7-CG28</f>
        <v>2</v>
      </c>
      <c r="CJ28" s="533">
        <f t="shared" si="115"/>
        <v>1</v>
      </c>
      <c r="CK28" s="534">
        <f t="shared" si="116"/>
        <v>-1</v>
      </c>
      <c r="CL28" s="817">
        <f t="shared" si="117"/>
        <v>2</v>
      </c>
      <c r="CM28" s="212"/>
      <c r="CN28" s="217"/>
      <c r="CO28" s="527">
        <v>15</v>
      </c>
      <c r="CP28" s="535">
        <f t="shared" si="164"/>
        <v>262</v>
      </c>
      <c r="CQ28" s="536">
        <v>336</v>
      </c>
      <c r="CR28" s="528">
        <f t="shared" si="165"/>
        <v>4</v>
      </c>
      <c r="CS28" s="537">
        <f t="shared" si="165"/>
        <v>14</v>
      </c>
      <c r="CT28" s="539">
        <v>15</v>
      </c>
      <c r="CU28" s="540"/>
      <c r="CV28" s="532">
        <f t="shared" si="118"/>
        <v>4</v>
      </c>
      <c r="CW28" s="532">
        <f t="shared" si="118"/>
        <v>14</v>
      </c>
      <c r="CX28" s="617">
        <v>6</v>
      </c>
      <c r="CY28" s="615">
        <f>CX7-CW28</f>
        <v>9</v>
      </c>
      <c r="CZ28" s="533">
        <f t="shared" si="119"/>
        <v>1</v>
      </c>
      <c r="DA28" s="534">
        <f t="shared" si="120"/>
        <v>-2</v>
      </c>
      <c r="DB28" s="228">
        <f t="shared" si="121"/>
        <v>1</v>
      </c>
      <c r="DC28" s="212"/>
      <c r="DD28" s="217"/>
      <c r="DE28" s="527">
        <v>15</v>
      </c>
      <c r="DF28" s="535">
        <f t="shared" si="166"/>
        <v>262</v>
      </c>
      <c r="DG28" s="536">
        <v>336</v>
      </c>
      <c r="DH28" s="528">
        <f t="shared" si="167"/>
        <v>4</v>
      </c>
      <c r="DI28" s="537">
        <f t="shared" si="167"/>
        <v>14</v>
      </c>
      <c r="DJ28" s="330">
        <f t="shared" si="168"/>
        <v>2</v>
      </c>
      <c r="DK28" s="330" t="b">
        <f t="shared" si="122"/>
        <v>0</v>
      </c>
      <c r="DL28" s="330" t="b">
        <f t="shared" si="123"/>
        <v>0</v>
      </c>
      <c r="DM28" s="701">
        <f t="shared" si="169"/>
        <v>2</v>
      </c>
      <c r="DN28" s="693"/>
      <c r="DO28" s="539">
        <v>15</v>
      </c>
      <c r="DP28" s="540"/>
      <c r="DQ28" s="532">
        <f t="shared" si="124"/>
        <v>4</v>
      </c>
      <c r="DR28" s="532">
        <f t="shared" si="124"/>
        <v>14</v>
      </c>
      <c r="DS28" s="617">
        <v>6</v>
      </c>
      <c r="DT28" s="615">
        <f>DS7-DR28</f>
        <v>8</v>
      </c>
      <c r="DU28" s="533">
        <f t="shared" si="125"/>
        <v>1</v>
      </c>
      <c r="DV28" s="534">
        <f t="shared" si="126"/>
        <v>-2</v>
      </c>
      <c r="DW28" s="817">
        <f t="shared" si="127"/>
        <v>1</v>
      </c>
      <c r="DX28" s="212"/>
      <c r="DY28" s="217"/>
      <c r="DZ28" s="527">
        <v>15</v>
      </c>
      <c r="EA28" s="535">
        <f t="shared" si="170"/>
        <v>262</v>
      </c>
      <c r="EB28" s="536">
        <v>336</v>
      </c>
      <c r="EC28" s="528">
        <f t="shared" si="171"/>
        <v>4</v>
      </c>
      <c r="ED28" s="537">
        <f t="shared" si="171"/>
        <v>14</v>
      </c>
      <c r="EE28" s="539">
        <v>15</v>
      </c>
      <c r="EF28" s="540"/>
      <c r="EG28" s="532">
        <f t="shared" si="128"/>
        <v>4</v>
      </c>
      <c r="EH28" s="532">
        <f t="shared" si="128"/>
        <v>14</v>
      </c>
      <c r="EI28" s="617">
        <v>7</v>
      </c>
      <c r="EJ28" s="615">
        <f>EI7-EH28</f>
        <v>8</v>
      </c>
      <c r="EK28" s="533">
        <f t="shared" si="129"/>
        <v>1</v>
      </c>
      <c r="EL28" s="534">
        <f t="shared" si="130"/>
        <v>-3</v>
      </c>
      <c r="EM28" s="228">
        <f t="shared" si="131"/>
        <v>0</v>
      </c>
      <c r="EN28" s="212"/>
      <c r="EO28" s="217"/>
      <c r="EP28" s="527">
        <v>15</v>
      </c>
      <c r="EQ28" s="535">
        <f t="shared" si="172"/>
        <v>262</v>
      </c>
      <c r="ER28" s="536">
        <v>336</v>
      </c>
      <c r="ES28" s="528">
        <f t="shared" si="173"/>
        <v>4</v>
      </c>
      <c r="ET28" s="537">
        <f t="shared" si="173"/>
        <v>14</v>
      </c>
      <c r="EU28" s="330">
        <f t="shared" si="174"/>
        <v>1</v>
      </c>
      <c r="EV28" s="330" t="b">
        <f t="shared" si="132"/>
        <v>0</v>
      </c>
      <c r="EW28" s="330" t="b">
        <f t="shared" si="133"/>
        <v>0</v>
      </c>
      <c r="EX28" s="699">
        <f t="shared" si="175"/>
        <v>1</v>
      </c>
      <c r="EY28" s="693"/>
      <c r="EZ28" s="539">
        <v>15</v>
      </c>
      <c r="FA28" s="540"/>
      <c r="FB28" s="532">
        <f t="shared" si="134"/>
        <v>4</v>
      </c>
      <c r="FC28" s="532">
        <f t="shared" si="134"/>
        <v>14</v>
      </c>
      <c r="FD28" s="617">
        <v>5</v>
      </c>
      <c r="FE28" s="615">
        <f>FD7-FC28</f>
        <v>0</v>
      </c>
      <c r="FF28" s="533">
        <f t="shared" si="135"/>
        <v>1</v>
      </c>
      <c r="FG28" s="534">
        <f t="shared" si="136"/>
        <v>-1</v>
      </c>
      <c r="FH28" s="228">
        <f t="shared" si="137"/>
        <v>2</v>
      </c>
      <c r="FI28" s="212"/>
      <c r="FJ28" s="217"/>
      <c r="FK28" s="527">
        <v>15</v>
      </c>
      <c r="FL28" s="535">
        <f t="shared" si="176"/>
        <v>262</v>
      </c>
      <c r="FM28" s="536">
        <v>336</v>
      </c>
      <c r="FN28" s="528">
        <f t="shared" si="177"/>
        <v>4</v>
      </c>
      <c r="FO28" s="537">
        <f t="shared" si="177"/>
        <v>14</v>
      </c>
      <c r="FP28" s="539">
        <v>15</v>
      </c>
      <c r="FQ28" s="540"/>
      <c r="FR28" s="532">
        <f t="shared" si="138"/>
        <v>4</v>
      </c>
      <c r="FS28" s="532">
        <f t="shared" si="138"/>
        <v>14</v>
      </c>
      <c r="FT28" s="617">
        <v>5</v>
      </c>
      <c r="FU28" s="615">
        <f>FT7-FS28</f>
        <v>8</v>
      </c>
      <c r="FV28" s="533">
        <f t="shared" si="139"/>
        <v>1</v>
      </c>
      <c r="FW28" s="534">
        <f t="shared" si="140"/>
        <v>-1</v>
      </c>
      <c r="FX28" s="228">
        <f t="shared" si="141"/>
        <v>2</v>
      </c>
      <c r="FY28" s="212"/>
      <c r="FZ28" s="217"/>
      <c r="GA28" s="527">
        <v>15</v>
      </c>
      <c r="GB28" s="535">
        <f t="shared" si="178"/>
        <v>262</v>
      </c>
      <c r="GC28" s="536">
        <v>336</v>
      </c>
      <c r="GD28" s="528">
        <f t="shared" si="179"/>
        <v>4</v>
      </c>
      <c r="GE28" s="537">
        <f t="shared" si="179"/>
        <v>14</v>
      </c>
      <c r="GF28" s="330" t="b">
        <f t="shared" si="180"/>
        <v>0</v>
      </c>
      <c r="GG28" s="330" t="b">
        <f t="shared" si="142"/>
        <v>0</v>
      </c>
      <c r="GH28" s="330">
        <f t="shared" si="143"/>
        <v>2</v>
      </c>
      <c r="GI28" s="820">
        <f t="shared" si="181"/>
        <v>2</v>
      </c>
      <c r="GJ28" s="693"/>
      <c r="GK28" s="539">
        <v>15</v>
      </c>
      <c r="GL28" s="540"/>
      <c r="GM28" s="532">
        <f t="shared" si="144"/>
        <v>4</v>
      </c>
      <c r="GN28" s="532">
        <f t="shared" si="144"/>
        <v>14</v>
      </c>
      <c r="GO28" s="617">
        <v>5</v>
      </c>
      <c r="GP28" s="615">
        <f>GO7-GN28</f>
        <v>9</v>
      </c>
      <c r="GQ28" s="533">
        <f t="shared" si="145"/>
        <v>1</v>
      </c>
      <c r="GR28" s="534">
        <f t="shared" si="146"/>
        <v>-1</v>
      </c>
      <c r="GS28" s="228">
        <f t="shared" si="147"/>
        <v>2</v>
      </c>
      <c r="GT28" s="212"/>
      <c r="GU28" s="217"/>
      <c r="GV28" s="527">
        <v>15</v>
      </c>
      <c r="GW28" s="535">
        <f t="shared" si="182"/>
        <v>262</v>
      </c>
      <c r="GX28" s="536">
        <v>336</v>
      </c>
      <c r="GY28" s="528">
        <f t="shared" si="183"/>
        <v>4</v>
      </c>
      <c r="GZ28" s="537">
        <f t="shared" si="183"/>
        <v>14</v>
      </c>
      <c r="HA28" s="539">
        <v>15</v>
      </c>
      <c r="HB28" s="540"/>
      <c r="HC28" s="532">
        <f t="shared" si="148"/>
        <v>4</v>
      </c>
      <c r="HD28" s="532">
        <f t="shared" si="148"/>
        <v>14</v>
      </c>
      <c r="HE28" s="617">
        <v>5</v>
      </c>
      <c r="HF28" s="615">
        <f>HE7-HD28</f>
        <v>3</v>
      </c>
      <c r="HG28" s="533">
        <f t="shared" si="149"/>
        <v>1</v>
      </c>
      <c r="HH28" s="534">
        <f t="shared" si="150"/>
        <v>-1</v>
      </c>
      <c r="HI28" s="228">
        <f t="shared" si="151"/>
        <v>2</v>
      </c>
      <c r="HJ28" s="330" t="b">
        <f t="shared" si="186"/>
        <v>0</v>
      </c>
      <c r="HK28" s="330" t="b">
        <f t="shared" si="187"/>
        <v>0</v>
      </c>
      <c r="HL28" s="330">
        <f t="shared" si="184"/>
        <v>2</v>
      </c>
      <c r="HM28" s="820">
        <f t="shared" si="185"/>
        <v>2</v>
      </c>
      <c r="HN28" s="696"/>
    </row>
    <row r="29" spans="1:222" s="698" customFormat="1" ht="16" customHeight="1">
      <c r="A29" s="703"/>
      <c r="B29" s="527">
        <v>16</v>
      </c>
      <c r="C29" s="128">
        <v>288</v>
      </c>
      <c r="D29" s="128">
        <v>383</v>
      </c>
      <c r="E29" s="129">
        <v>4</v>
      </c>
      <c r="F29" s="130">
        <v>10</v>
      </c>
      <c r="G29" s="529"/>
      <c r="H29" s="530">
        <v>16</v>
      </c>
      <c r="I29" s="531"/>
      <c r="J29" s="532">
        <f t="shared" si="94"/>
        <v>4</v>
      </c>
      <c r="K29" s="532">
        <f t="shared" si="94"/>
        <v>10</v>
      </c>
      <c r="L29" s="617">
        <v>5</v>
      </c>
      <c r="M29" s="615">
        <f>L7-K29</f>
        <v>3</v>
      </c>
      <c r="N29" s="533">
        <f t="shared" si="95"/>
        <v>1</v>
      </c>
      <c r="O29" s="534">
        <f t="shared" si="96"/>
        <v>-1</v>
      </c>
      <c r="P29" s="817">
        <f t="shared" si="97"/>
        <v>2</v>
      </c>
      <c r="Q29" s="212"/>
      <c r="R29" s="545"/>
      <c r="S29" s="527">
        <v>16</v>
      </c>
      <c r="T29" s="535">
        <f t="shared" si="152"/>
        <v>288</v>
      </c>
      <c r="U29" s="536">
        <v>336</v>
      </c>
      <c r="V29" s="528">
        <f t="shared" si="153"/>
        <v>4</v>
      </c>
      <c r="W29" s="537">
        <f t="shared" si="153"/>
        <v>10</v>
      </c>
      <c r="X29" s="539">
        <v>16</v>
      </c>
      <c r="Y29" s="540"/>
      <c r="Z29" s="532">
        <f t="shared" si="98"/>
        <v>4</v>
      </c>
      <c r="AA29" s="532">
        <f t="shared" si="98"/>
        <v>10</v>
      </c>
      <c r="AB29" s="617">
        <v>6</v>
      </c>
      <c r="AC29" s="615">
        <f>AB7-AA29</f>
        <v>6</v>
      </c>
      <c r="AD29" s="533">
        <f t="shared" si="99"/>
        <v>1</v>
      </c>
      <c r="AE29" s="534">
        <f t="shared" si="100"/>
        <v>-2</v>
      </c>
      <c r="AF29" s="228">
        <f t="shared" si="101"/>
        <v>1</v>
      </c>
      <c r="AG29" s="212"/>
      <c r="AH29" s="545"/>
      <c r="AI29" s="527">
        <v>16</v>
      </c>
      <c r="AJ29" s="535">
        <f t="shared" si="154"/>
        <v>288</v>
      </c>
      <c r="AK29" s="536">
        <v>336</v>
      </c>
      <c r="AL29" s="528">
        <f t="shared" si="155"/>
        <v>4</v>
      </c>
      <c r="AM29" s="537">
        <f t="shared" si="155"/>
        <v>10</v>
      </c>
      <c r="AN29" s="330">
        <f t="shared" si="156"/>
        <v>2</v>
      </c>
      <c r="AO29" s="330" t="b">
        <f t="shared" si="102"/>
        <v>0</v>
      </c>
      <c r="AP29" s="330" t="b">
        <f t="shared" si="103"/>
        <v>0</v>
      </c>
      <c r="AQ29" s="699">
        <f t="shared" si="157"/>
        <v>2</v>
      </c>
      <c r="AR29" s="690"/>
      <c r="AS29" s="691">
        <v>16</v>
      </c>
      <c r="AT29" s="540"/>
      <c r="AU29" s="532">
        <f t="shared" si="104"/>
        <v>4</v>
      </c>
      <c r="AV29" s="532">
        <f t="shared" si="104"/>
        <v>10</v>
      </c>
      <c r="AW29" s="617">
        <v>6</v>
      </c>
      <c r="AX29" s="615">
        <f>AW7-AV29</f>
        <v>18</v>
      </c>
      <c r="AY29" s="533">
        <f t="shared" si="105"/>
        <v>2</v>
      </c>
      <c r="AZ29" s="534">
        <f t="shared" si="106"/>
        <v>-2</v>
      </c>
      <c r="BA29" s="817">
        <f t="shared" si="107"/>
        <v>2</v>
      </c>
      <c r="BB29" s="212"/>
      <c r="BC29" s="545"/>
      <c r="BD29" s="527">
        <v>16</v>
      </c>
      <c r="BE29" s="535">
        <f t="shared" si="158"/>
        <v>288</v>
      </c>
      <c r="BF29" s="536">
        <v>336</v>
      </c>
      <c r="BG29" s="528">
        <f t="shared" si="159"/>
        <v>4</v>
      </c>
      <c r="BH29" s="537">
        <f t="shared" si="159"/>
        <v>10</v>
      </c>
      <c r="BI29" s="539">
        <v>16</v>
      </c>
      <c r="BJ29" s="540"/>
      <c r="BK29" s="532">
        <f t="shared" si="108"/>
        <v>4</v>
      </c>
      <c r="BL29" s="532">
        <f t="shared" si="108"/>
        <v>10</v>
      </c>
      <c r="BM29" s="617">
        <v>5</v>
      </c>
      <c r="BN29" s="615">
        <f>BM7-BL29</f>
        <v>-4</v>
      </c>
      <c r="BO29" s="533">
        <f t="shared" si="109"/>
        <v>0</v>
      </c>
      <c r="BP29" s="534">
        <f t="shared" si="110"/>
        <v>-1</v>
      </c>
      <c r="BQ29" s="228">
        <f t="shared" si="111"/>
        <v>1</v>
      </c>
      <c r="BR29" s="212"/>
      <c r="BS29" s="545"/>
      <c r="BT29" s="527">
        <v>16</v>
      </c>
      <c r="BU29" s="535">
        <f t="shared" si="160"/>
        <v>288</v>
      </c>
      <c r="BV29" s="536">
        <v>336</v>
      </c>
      <c r="BW29" s="528">
        <f t="shared" si="161"/>
        <v>4</v>
      </c>
      <c r="BX29" s="537">
        <f t="shared" si="161"/>
        <v>10</v>
      </c>
      <c r="BY29" s="330">
        <f t="shared" si="162"/>
        <v>2</v>
      </c>
      <c r="BZ29" s="330" t="b">
        <f t="shared" si="112"/>
        <v>0</v>
      </c>
      <c r="CA29" s="330" t="b">
        <f t="shared" si="113"/>
        <v>0</v>
      </c>
      <c r="CB29" s="700">
        <f t="shared" si="163"/>
        <v>2</v>
      </c>
      <c r="CC29" s="693"/>
      <c r="CD29" s="539">
        <v>16</v>
      </c>
      <c r="CE29" s="540"/>
      <c r="CF29" s="532">
        <f t="shared" si="114"/>
        <v>4</v>
      </c>
      <c r="CG29" s="532">
        <f t="shared" si="114"/>
        <v>10</v>
      </c>
      <c r="CH29" s="617">
        <v>6</v>
      </c>
      <c r="CI29" s="615">
        <f>CH7-CG29</f>
        <v>6</v>
      </c>
      <c r="CJ29" s="533">
        <f t="shared" si="115"/>
        <v>1</v>
      </c>
      <c r="CK29" s="534">
        <f t="shared" si="116"/>
        <v>-2</v>
      </c>
      <c r="CL29" s="228">
        <f t="shared" si="117"/>
        <v>1</v>
      </c>
      <c r="CM29" s="212"/>
      <c r="CN29" s="545"/>
      <c r="CO29" s="527">
        <v>16</v>
      </c>
      <c r="CP29" s="535">
        <f t="shared" si="164"/>
        <v>288</v>
      </c>
      <c r="CQ29" s="536">
        <v>336</v>
      </c>
      <c r="CR29" s="528">
        <f t="shared" si="165"/>
        <v>4</v>
      </c>
      <c r="CS29" s="537">
        <f t="shared" si="165"/>
        <v>10</v>
      </c>
      <c r="CT29" s="539">
        <v>16</v>
      </c>
      <c r="CU29" s="540"/>
      <c r="CV29" s="532">
        <f t="shared" si="118"/>
        <v>4</v>
      </c>
      <c r="CW29" s="532">
        <f t="shared" si="118"/>
        <v>10</v>
      </c>
      <c r="CX29" s="617">
        <v>6</v>
      </c>
      <c r="CY29" s="615">
        <f>CX7-CW29</f>
        <v>13</v>
      </c>
      <c r="CZ29" s="533">
        <f t="shared" si="119"/>
        <v>1</v>
      </c>
      <c r="DA29" s="534">
        <f t="shared" si="120"/>
        <v>-2</v>
      </c>
      <c r="DB29" s="228">
        <f t="shared" si="121"/>
        <v>1</v>
      </c>
      <c r="DC29" s="212"/>
      <c r="DD29" s="545"/>
      <c r="DE29" s="527">
        <v>16</v>
      </c>
      <c r="DF29" s="535">
        <f t="shared" si="166"/>
        <v>288</v>
      </c>
      <c r="DG29" s="536">
        <v>336</v>
      </c>
      <c r="DH29" s="528">
        <f t="shared" si="167"/>
        <v>4</v>
      </c>
      <c r="DI29" s="537">
        <f t="shared" si="167"/>
        <v>10</v>
      </c>
      <c r="DJ29" s="330" t="b">
        <f t="shared" si="168"/>
        <v>0</v>
      </c>
      <c r="DK29" s="330" t="b">
        <f t="shared" si="122"/>
        <v>0</v>
      </c>
      <c r="DL29" s="330">
        <f t="shared" si="123"/>
        <v>1</v>
      </c>
      <c r="DM29" s="825">
        <f t="shared" si="169"/>
        <v>1</v>
      </c>
      <c r="DN29" s="693"/>
      <c r="DO29" s="539">
        <v>16</v>
      </c>
      <c r="DP29" s="540"/>
      <c r="DQ29" s="532">
        <f t="shared" si="124"/>
        <v>4</v>
      </c>
      <c r="DR29" s="532">
        <f t="shared" si="124"/>
        <v>10</v>
      </c>
      <c r="DS29" s="617">
        <v>7</v>
      </c>
      <c r="DT29" s="615">
        <f>DS7-DR29</f>
        <v>12</v>
      </c>
      <c r="DU29" s="533">
        <f t="shared" si="125"/>
        <v>1</v>
      </c>
      <c r="DV29" s="534">
        <f t="shared" si="126"/>
        <v>-3</v>
      </c>
      <c r="DW29" s="228">
        <f t="shared" si="127"/>
        <v>0</v>
      </c>
      <c r="DX29" s="212"/>
      <c r="DY29" s="545"/>
      <c r="DZ29" s="527">
        <v>16</v>
      </c>
      <c r="EA29" s="535">
        <f t="shared" si="170"/>
        <v>288</v>
      </c>
      <c r="EB29" s="536">
        <v>336</v>
      </c>
      <c r="EC29" s="528">
        <f t="shared" si="171"/>
        <v>4</v>
      </c>
      <c r="ED29" s="537">
        <f t="shared" si="171"/>
        <v>10</v>
      </c>
      <c r="EE29" s="539">
        <v>16</v>
      </c>
      <c r="EF29" s="540"/>
      <c r="EG29" s="532">
        <f t="shared" si="128"/>
        <v>4</v>
      </c>
      <c r="EH29" s="532">
        <f t="shared" si="128"/>
        <v>10</v>
      </c>
      <c r="EI29" s="617">
        <v>6</v>
      </c>
      <c r="EJ29" s="615">
        <f>EI7-EH29</f>
        <v>12</v>
      </c>
      <c r="EK29" s="533">
        <f t="shared" si="129"/>
        <v>1</v>
      </c>
      <c r="EL29" s="534">
        <f t="shared" si="130"/>
        <v>-2</v>
      </c>
      <c r="EM29" s="817">
        <f t="shared" si="131"/>
        <v>1</v>
      </c>
      <c r="EN29" s="212"/>
      <c r="EO29" s="545"/>
      <c r="EP29" s="527">
        <v>16</v>
      </c>
      <c r="EQ29" s="535">
        <f t="shared" si="172"/>
        <v>288</v>
      </c>
      <c r="ER29" s="536">
        <v>336</v>
      </c>
      <c r="ES29" s="528">
        <f t="shared" si="173"/>
        <v>4</v>
      </c>
      <c r="ET29" s="537">
        <f t="shared" si="173"/>
        <v>10</v>
      </c>
      <c r="EU29" s="330" t="b">
        <f t="shared" si="174"/>
        <v>0</v>
      </c>
      <c r="EV29" s="330">
        <f t="shared" si="132"/>
        <v>1</v>
      </c>
      <c r="EW29" s="330" t="b">
        <f t="shared" si="133"/>
        <v>0</v>
      </c>
      <c r="EX29" s="699">
        <f t="shared" si="175"/>
        <v>1</v>
      </c>
      <c r="EY29" s="693"/>
      <c r="EZ29" s="539">
        <v>16</v>
      </c>
      <c r="FA29" s="540"/>
      <c r="FB29" s="532">
        <f t="shared" si="134"/>
        <v>4</v>
      </c>
      <c r="FC29" s="532">
        <f t="shared" si="134"/>
        <v>10</v>
      </c>
      <c r="FD29" s="617">
        <v>7</v>
      </c>
      <c r="FE29" s="615">
        <f>FD7-FC29</f>
        <v>4</v>
      </c>
      <c r="FF29" s="533">
        <f t="shared" si="135"/>
        <v>1</v>
      </c>
      <c r="FG29" s="534">
        <f t="shared" si="136"/>
        <v>-3</v>
      </c>
      <c r="FH29" s="228">
        <f t="shared" si="137"/>
        <v>0</v>
      </c>
      <c r="FI29" s="212"/>
      <c r="FJ29" s="545"/>
      <c r="FK29" s="527">
        <v>16</v>
      </c>
      <c r="FL29" s="535">
        <f t="shared" si="176"/>
        <v>288</v>
      </c>
      <c r="FM29" s="536">
        <v>336</v>
      </c>
      <c r="FN29" s="528">
        <f t="shared" si="177"/>
        <v>4</v>
      </c>
      <c r="FO29" s="537">
        <f t="shared" si="177"/>
        <v>10</v>
      </c>
      <c r="FP29" s="539">
        <v>16</v>
      </c>
      <c r="FQ29" s="540"/>
      <c r="FR29" s="532">
        <f t="shared" si="138"/>
        <v>4</v>
      </c>
      <c r="FS29" s="532">
        <f t="shared" si="138"/>
        <v>10</v>
      </c>
      <c r="FT29" s="617">
        <v>7</v>
      </c>
      <c r="FU29" s="615">
        <f>FT7-FS29</f>
        <v>12</v>
      </c>
      <c r="FV29" s="533">
        <f t="shared" si="139"/>
        <v>1</v>
      </c>
      <c r="FW29" s="534">
        <f t="shared" si="140"/>
        <v>-3</v>
      </c>
      <c r="FX29" s="228">
        <f t="shared" si="141"/>
        <v>0</v>
      </c>
      <c r="FY29" s="212"/>
      <c r="FZ29" s="545"/>
      <c r="GA29" s="527">
        <v>16</v>
      </c>
      <c r="GB29" s="535">
        <f t="shared" si="178"/>
        <v>288</v>
      </c>
      <c r="GC29" s="536">
        <v>336</v>
      </c>
      <c r="GD29" s="528">
        <f t="shared" si="179"/>
        <v>4</v>
      </c>
      <c r="GE29" s="537">
        <f t="shared" si="179"/>
        <v>10</v>
      </c>
      <c r="GF29" s="330" t="b">
        <f t="shared" si="180"/>
        <v>0</v>
      </c>
      <c r="GG29" s="330" t="b">
        <f t="shared" si="142"/>
        <v>0</v>
      </c>
      <c r="GH29" s="330">
        <f t="shared" si="143"/>
        <v>0</v>
      </c>
      <c r="GI29" s="820">
        <f t="shared" si="181"/>
        <v>0</v>
      </c>
      <c r="GJ29" s="693"/>
      <c r="GK29" s="539">
        <v>16</v>
      </c>
      <c r="GL29" s="540"/>
      <c r="GM29" s="532">
        <f t="shared" si="144"/>
        <v>4</v>
      </c>
      <c r="GN29" s="532">
        <f t="shared" si="144"/>
        <v>10</v>
      </c>
      <c r="GO29" s="617">
        <v>5</v>
      </c>
      <c r="GP29" s="615">
        <f>GO7-GN29</f>
        <v>13</v>
      </c>
      <c r="GQ29" s="533">
        <f t="shared" si="145"/>
        <v>1</v>
      </c>
      <c r="GR29" s="534">
        <f t="shared" si="146"/>
        <v>-1</v>
      </c>
      <c r="GS29" s="817">
        <f t="shared" si="147"/>
        <v>2</v>
      </c>
      <c r="GT29" s="212"/>
      <c r="GU29" s="545"/>
      <c r="GV29" s="527">
        <v>16</v>
      </c>
      <c r="GW29" s="535">
        <f t="shared" si="182"/>
        <v>288</v>
      </c>
      <c r="GX29" s="536">
        <v>336</v>
      </c>
      <c r="GY29" s="528">
        <f t="shared" si="183"/>
        <v>4</v>
      </c>
      <c r="GZ29" s="537">
        <f t="shared" si="183"/>
        <v>10</v>
      </c>
      <c r="HA29" s="539">
        <v>16</v>
      </c>
      <c r="HB29" s="540"/>
      <c r="HC29" s="532">
        <f t="shared" si="148"/>
        <v>4</v>
      </c>
      <c r="HD29" s="532">
        <f t="shared" si="148"/>
        <v>10</v>
      </c>
      <c r="HE29" s="617">
        <v>7</v>
      </c>
      <c r="HF29" s="615">
        <f>HE7-HD29</f>
        <v>7</v>
      </c>
      <c r="HG29" s="533">
        <f t="shared" si="149"/>
        <v>1</v>
      </c>
      <c r="HH29" s="534">
        <f t="shared" si="150"/>
        <v>-3</v>
      </c>
      <c r="HI29" s="228">
        <f t="shared" si="151"/>
        <v>0</v>
      </c>
      <c r="HJ29" s="330">
        <f t="shared" si="186"/>
        <v>2</v>
      </c>
      <c r="HK29" s="330" t="b">
        <f t="shared" si="187"/>
        <v>0</v>
      </c>
      <c r="HL29" s="330" t="b">
        <f t="shared" si="184"/>
        <v>0</v>
      </c>
      <c r="HM29" s="702">
        <f t="shared" si="185"/>
        <v>2</v>
      </c>
      <c r="HN29" s="696"/>
    </row>
    <row r="30" spans="1:222" s="698" customFormat="1" ht="16" customHeight="1">
      <c r="A30" s="703"/>
      <c r="B30" s="527">
        <v>17</v>
      </c>
      <c r="C30" s="128">
        <v>105</v>
      </c>
      <c r="D30" s="128">
        <v>178</v>
      </c>
      <c r="E30" s="129">
        <v>3</v>
      </c>
      <c r="F30" s="130">
        <v>18</v>
      </c>
      <c r="G30" s="529"/>
      <c r="H30" s="530">
        <v>17</v>
      </c>
      <c r="I30" s="531"/>
      <c r="J30" s="532">
        <f t="shared" si="94"/>
        <v>3</v>
      </c>
      <c r="K30" s="532">
        <f t="shared" si="94"/>
        <v>18</v>
      </c>
      <c r="L30" s="617">
        <v>5</v>
      </c>
      <c r="M30" s="615">
        <f>L7-K30</f>
        <v>-5</v>
      </c>
      <c r="N30" s="533">
        <f t="shared" si="95"/>
        <v>0</v>
      </c>
      <c r="O30" s="534">
        <f t="shared" si="96"/>
        <v>-2</v>
      </c>
      <c r="P30" s="228">
        <f t="shared" si="97"/>
        <v>0</v>
      </c>
      <c r="Q30" s="212"/>
      <c r="R30" s="545"/>
      <c r="S30" s="527">
        <v>17</v>
      </c>
      <c r="T30" s="535">
        <f t="shared" si="152"/>
        <v>105</v>
      </c>
      <c r="U30" s="536">
        <v>336</v>
      </c>
      <c r="V30" s="528">
        <f t="shared" si="153"/>
        <v>3</v>
      </c>
      <c r="W30" s="537">
        <f t="shared" si="153"/>
        <v>18</v>
      </c>
      <c r="X30" s="539">
        <v>17</v>
      </c>
      <c r="Y30" s="540"/>
      <c r="Z30" s="532">
        <f t="shared" si="98"/>
        <v>3</v>
      </c>
      <c r="AA30" s="532">
        <f t="shared" si="98"/>
        <v>18</v>
      </c>
      <c r="AB30" s="617">
        <v>5</v>
      </c>
      <c r="AC30" s="615">
        <f>AB7-AA30</f>
        <v>-2</v>
      </c>
      <c r="AD30" s="533">
        <f t="shared" si="99"/>
        <v>0</v>
      </c>
      <c r="AE30" s="534">
        <f t="shared" si="100"/>
        <v>-2</v>
      </c>
      <c r="AF30" s="228">
        <f t="shared" si="101"/>
        <v>0</v>
      </c>
      <c r="AG30" s="212"/>
      <c r="AH30" s="545"/>
      <c r="AI30" s="527">
        <v>17</v>
      </c>
      <c r="AJ30" s="535">
        <f t="shared" si="154"/>
        <v>105</v>
      </c>
      <c r="AK30" s="536">
        <v>336</v>
      </c>
      <c r="AL30" s="528">
        <f t="shared" si="155"/>
        <v>3</v>
      </c>
      <c r="AM30" s="537">
        <f t="shared" si="155"/>
        <v>18</v>
      </c>
      <c r="AN30" s="330" t="b">
        <f t="shared" si="156"/>
        <v>0</v>
      </c>
      <c r="AO30" s="330" t="b">
        <f t="shared" si="102"/>
        <v>0</v>
      </c>
      <c r="AP30" s="330">
        <f t="shared" si="103"/>
        <v>0</v>
      </c>
      <c r="AQ30" s="820">
        <f t="shared" si="157"/>
        <v>0</v>
      </c>
      <c r="AR30" s="690"/>
      <c r="AS30" s="691">
        <v>17</v>
      </c>
      <c r="AT30" s="540"/>
      <c r="AU30" s="532">
        <f t="shared" si="104"/>
        <v>3</v>
      </c>
      <c r="AV30" s="532">
        <f t="shared" si="104"/>
        <v>18</v>
      </c>
      <c r="AW30" s="617">
        <v>5</v>
      </c>
      <c r="AX30" s="615">
        <f>AW7-AV30</f>
        <v>10</v>
      </c>
      <c r="AY30" s="533">
        <f t="shared" si="105"/>
        <v>1</v>
      </c>
      <c r="AZ30" s="534">
        <f t="shared" si="106"/>
        <v>-2</v>
      </c>
      <c r="BA30" s="228">
        <f t="shared" si="107"/>
        <v>1</v>
      </c>
      <c r="BB30" s="212"/>
      <c r="BC30" s="545"/>
      <c r="BD30" s="527">
        <v>17</v>
      </c>
      <c r="BE30" s="535">
        <f t="shared" si="158"/>
        <v>105</v>
      </c>
      <c r="BF30" s="536">
        <v>336</v>
      </c>
      <c r="BG30" s="528">
        <f t="shared" si="159"/>
        <v>3</v>
      </c>
      <c r="BH30" s="537">
        <f t="shared" si="159"/>
        <v>18</v>
      </c>
      <c r="BI30" s="539">
        <v>17</v>
      </c>
      <c r="BJ30" s="540"/>
      <c r="BK30" s="532">
        <f t="shared" si="108"/>
        <v>3</v>
      </c>
      <c r="BL30" s="532">
        <f t="shared" si="108"/>
        <v>18</v>
      </c>
      <c r="BM30" s="617">
        <v>3</v>
      </c>
      <c r="BN30" s="615">
        <f>BM7-BL30</f>
        <v>-12</v>
      </c>
      <c r="BO30" s="533">
        <f t="shared" si="109"/>
        <v>0</v>
      </c>
      <c r="BP30" s="534">
        <f t="shared" si="110"/>
        <v>0</v>
      </c>
      <c r="BQ30" s="817">
        <f>IF(BM30&lt;1,"",IF((2+BP30+BO30)&gt;-1,(2+BP30+BO30),0))</f>
        <v>2</v>
      </c>
      <c r="BR30" s="212"/>
      <c r="BS30" s="545"/>
      <c r="BT30" s="527">
        <v>17</v>
      </c>
      <c r="BU30" s="535">
        <f t="shared" si="160"/>
        <v>105</v>
      </c>
      <c r="BV30" s="536">
        <v>336</v>
      </c>
      <c r="BW30" s="528">
        <f t="shared" si="161"/>
        <v>3</v>
      </c>
      <c r="BX30" s="537">
        <f t="shared" si="161"/>
        <v>18</v>
      </c>
      <c r="BY30" s="330" t="b">
        <f t="shared" si="162"/>
        <v>0</v>
      </c>
      <c r="BZ30" s="330">
        <f t="shared" si="112"/>
        <v>2</v>
      </c>
      <c r="CA30" s="330" t="b">
        <f t="shared" si="113"/>
        <v>0</v>
      </c>
      <c r="CB30" s="700">
        <f t="shared" si="163"/>
        <v>2</v>
      </c>
      <c r="CC30" s="693"/>
      <c r="CD30" s="539">
        <v>17</v>
      </c>
      <c r="CE30" s="540"/>
      <c r="CF30" s="532">
        <f t="shared" si="114"/>
        <v>3</v>
      </c>
      <c r="CG30" s="532">
        <f t="shared" si="114"/>
        <v>18</v>
      </c>
      <c r="CH30" s="617">
        <v>5</v>
      </c>
      <c r="CI30" s="615">
        <f>CH7-CG30</f>
        <v>-2</v>
      </c>
      <c r="CJ30" s="533">
        <f t="shared" si="115"/>
        <v>0</v>
      </c>
      <c r="CK30" s="534">
        <f t="shared" si="116"/>
        <v>-2</v>
      </c>
      <c r="CL30" s="228">
        <f t="shared" si="117"/>
        <v>0</v>
      </c>
      <c r="CM30" s="212"/>
      <c r="CN30" s="545"/>
      <c r="CO30" s="527">
        <v>17</v>
      </c>
      <c r="CP30" s="535">
        <f t="shared" si="164"/>
        <v>105</v>
      </c>
      <c r="CQ30" s="536">
        <v>336</v>
      </c>
      <c r="CR30" s="528">
        <f t="shared" si="165"/>
        <v>3</v>
      </c>
      <c r="CS30" s="537">
        <f t="shared" si="165"/>
        <v>18</v>
      </c>
      <c r="CT30" s="539">
        <v>17</v>
      </c>
      <c r="CU30" s="540"/>
      <c r="CV30" s="532">
        <f t="shared" si="118"/>
        <v>3</v>
      </c>
      <c r="CW30" s="532">
        <f t="shared" si="118"/>
        <v>18</v>
      </c>
      <c r="CX30" s="617">
        <v>4</v>
      </c>
      <c r="CY30" s="615">
        <f>CX7-CW30</f>
        <v>5</v>
      </c>
      <c r="CZ30" s="533">
        <f t="shared" si="119"/>
        <v>1</v>
      </c>
      <c r="DA30" s="534">
        <f t="shared" si="120"/>
        <v>-1</v>
      </c>
      <c r="DB30" s="817">
        <f t="shared" si="121"/>
        <v>2</v>
      </c>
      <c r="DC30" s="212"/>
      <c r="DD30" s="545"/>
      <c r="DE30" s="527">
        <v>17</v>
      </c>
      <c r="DF30" s="535">
        <f t="shared" si="166"/>
        <v>105</v>
      </c>
      <c r="DG30" s="536">
        <v>336</v>
      </c>
      <c r="DH30" s="528">
        <f t="shared" si="167"/>
        <v>3</v>
      </c>
      <c r="DI30" s="537">
        <f t="shared" si="167"/>
        <v>18</v>
      </c>
      <c r="DJ30" s="330" t="b">
        <f t="shared" si="168"/>
        <v>0</v>
      </c>
      <c r="DK30" s="330">
        <f t="shared" si="122"/>
        <v>2</v>
      </c>
      <c r="DL30" s="330" t="b">
        <f t="shared" si="123"/>
        <v>0</v>
      </c>
      <c r="DM30" s="701">
        <f t="shared" si="169"/>
        <v>2</v>
      </c>
      <c r="DN30" s="693"/>
      <c r="DO30" s="539">
        <v>17</v>
      </c>
      <c r="DP30" s="540"/>
      <c r="DQ30" s="532">
        <f t="shared" si="124"/>
        <v>3</v>
      </c>
      <c r="DR30" s="532">
        <f t="shared" si="124"/>
        <v>18</v>
      </c>
      <c r="DS30" s="617">
        <v>3</v>
      </c>
      <c r="DT30" s="615">
        <f>DS7-DR30</f>
        <v>4</v>
      </c>
      <c r="DU30" s="533">
        <f t="shared" si="125"/>
        <v>1</v>
      </c>
      <c r="DV30" s="534">
        <f t="shared" si="126"/>
        <v>0</v>
      </c>
      <c r="DW30" s="817">
        <f t="shared" si="127"/>
        <v>3</v>
      </c>
      <c r="DX30" s="212"/>
      <c r="DY30" s="545"/>
      <c r="DZ30" s="527">
        <v>17</v>
      </c>
      <c r="EA30" s="535">
        <f t="shared" si="170"/>
        <v>105</v>
      </c>
      <c r="EB30" s="536">
        <v>336</v>
      </c>
      <c r="EC30" s="528">
        <f t="shared" si="171"/>
        <v>3</v>
      </c>
      <c r="ED30" s="537">
        <f t="shared" si="171"/>
        <v>18</v>
      </c>
      <c r="EE30" s="539">
        <v>17</v>
      </c>
      <c r="EF30" s="540"/>
      <c r="EG30" s="532">
        <f t="shared" si="128"/>
        <v>3</v>
      </c>
      <c r="EH30" s="532">
        <f t="shared" si="128"/>
        <v>18</v>
      </c>
      <c r="EI30" s="617">
        <v>4</v>
      </c>
      <c r="EJ30" s="615">
        <f>EI7-EH30</f>
        <v>4</v>
      </c>
      <c r="EK30" s="533">
        <f t="shared" si="129"/>
        <v>1</v>
      </c>
      <c r="EL30" s="534">
        <f t="shared" si="130"/>
        <v>-1</v>
      </c>
      <c r="EM30" s="228">
        <f t="shared" si="131"/>
        <v>2</v>
      </c>
      <c r="EN30" s="212"/>
      <c r="EO30" s="545"/>
      <c r="EP30" s="527">
        <v>17</v>
      </c>
      <c r="EQ30" s="535">
        <f t="shared" si="172"/>
        <v>105</v>
      </c>
      <c r="ER30" s="536">
        <v>336</v>
      </c>
      <c r="ES30" s="528">
        <f t="shared" si="173"/>
        <v>3</v>
      </c>
      <c r="ET30" s="537">
        <f t="shared" si="173"/>
        <v>18</v>
      </c>
      <c r="EU30" s="330">
        <f t="shared" si="174"/>
        <v>3</v>
      </c>
      <c r="EV30" s="330" t="b">
        <f t="shared" si="132"/>
        <v>0</v>
      </c>
      <c r="EW30" s="330" t="b">
        <f t="shared" si="133"/>
        <v>0</v>
      </c>
      <c r="EX30" s="699">
        <f t="shared" si="175"/>
        <v>3</v>
      </c>
      <c r="EY30" s="693"/>
      <c r="EZ30" s="539">
        <v>17</v>
      </c>
      <c r="FA30" s="540"/>
      <c r="FB30" s="532">
        <f t="shared" si="134"/>
        <v>3</v>
      </c>
      <c r="FC30" s="532">
        <f t="shared" si="134"/>
        <v>18</v>
      </c>
      <c r="FD30" s="617">
        <v>3</v>
      </c>
      <c r="FE30" s="615">
        <f>FD7-FC30</f>
        <v>-4</v>
      </c>
      <c r="FF30" s="533">
        <f t="shared" si="135"/>
        <v>0</v>
      </c>
      <c r="FG30" s="534">
        <f t="shared" si="136"/>
        <v>0</v>
      </c>
      <c r="FH30" s="228">
        <f t="shared" si="137"/>
        <v>2</v>
      </c>
      <c r="FI30" s="212"/>
      <c r="FJ30" s="545"/>
      <c r="FK30" s="527">
        <v>17</v>
      </c>
      <c r="FL30" s="535">
        <f t="shared" si="176"/>
        <v>105</v>
      </c>
      <c r="FM30" s="536">
        <v>336</v>
      </c>
      <c r="FN30" s="528">
        <f t="shared" si="177"/>
        <v>3</v>
      </c>
      <c r="FO30" s="537">
        <f t="shared" si="177"/>
        <v>18</v>
      </c>
      <c r="FP30" s="539">
        <v>17</v>
      </c>
      <c r="FQ30" s="540"/>
      <c r="FR30" s="532">
        <f t="shared" si="138"/>
        <v>3</v>
      </c>
      <c r="FS30" s="532">
        <f t="shared" si="138"/>
        <v>18</v>
      </c>
      <c r="FT30" s="617">
        <v>4</v>
      </c>
      <c r="FU30" s="615">
        <f>FT7-FS30</f>
        <v>4</v>
      </c>
      <c r="FV30" s="533">
        <f t="shared" si="139"/>
        <v>1</v>
      </c>
      <c r="FW30" s="534">
        <f t="shared" si="140"/>
        <v>-1</v>
      </c>
      <c r="FX30" s="228">
        <f t="shared" si="141"/>
        <v>2</v>
      </c>
      <c r="FY30" s="212"/>
      <c r="FZ30" s="545"/>
      <c r="GA30" s="527">
        <v>17</v>
      </c>
      <c r="GB30" s="535">
        <f t="shared" si="178"/>
        <v>105</v>
      </c>
      <c r="GC30" s="536">
        <v>336</v>
      </c>
      <c r="GD30" s="528">
        <f t="shared" si="179"/>
        <v>3</v>
      </c>
      <c r="GE30" s="537">
        <f t="shared" si="179"/>
        <v>18</v>
      </c>
      <c r="GF30" s="330" t="b">
        <f t="shared" si="180"/>
        <v>0</v>
      </c>
      <c r="GG30" s="330" t="b">
        <f t="shared" si="142"/>
        <v>0</v>
      </c>
      <c r="GH30" s="330">
        <f t="shared" si="143"/>
        <v>2</v>
      </c>
      <c r="GI30" s="820">
        <f t="shared" si="181"/>
        <v>2</v>
      </c>
      <c r="GJ30" s="693"/>
      <c r="GK30" s="539">
        <v>17</v>
      </c>
      <c r="GL30" s="540"/>
      <c r="GM30" s="532">
        <f t="shared" si="144"/>
        <v>3</v>
      </c>
      <c r="GN30" s="532">
        <f t="shared" si="144"/>
        <v>18</v>
      </c>
      <c r="GO30" s="617">
        <v>3</v>
      </c>
      <c r="GP30" s="615">
        <f>GO7-GN30</f>
        <v>5</v>
      </c>
      <c r="GQ30" s="533">
        <f t="shared" si="145"/>
        <v>1</v>
      </c>
      <c r="GR30" s="534">
        <f t="shared" si="146"/>
        <v>0</v>
      </c>
      <c r="GS30" s="817">
        <f t="shared" si="147"/>
        <v>3</v>
      </c>
      <c r="GT30" s="212"/>
      <c r="GU30" s="545"/>
      <c r="GV30" s="527">
        <v>17</v>
      </c>
      <c r="GW30" s="535">
        <f t="shared" si="182"/>
        <v>105</v>
      </c>
      <c r="GX30" s="536">
        <v>336</v>
      </c>
      <c r="GY30" s="528">
        <f t="shared" si="183"/>
        <v>3</v>
      </c>
      <c r="GZ30" s="537">
        <f t="shared" si="183"/>
        <v>18</v>
      </c>
      <c r="HA30" s="539">
        <v>17</v>
      </c>
      <c r="HB30" s="540"/>
      <c r="HC30" s="532">
        <f t="shared" si="148"/>
        <v>3</v>
      </c>
      <c r="HD30" s="532">
        <f t="shared" si="148"/>
        <v>18</v>
      </c>
      <c r="HE30" s="617">
        <v>4</v>
      </c>
      <c r="HF30" s="615">
        <f>HE7-HD30</f>
        <v>-1</v>
      </c>
      <c r="HG30" s="533">
        <f t="shared" si="149"/>
        <v>0</v>
      </c>
      <c r="HH30" s="534">
        <f t="shared" si="150"/>
        <v>-1</v>
      </c>
      <c r="HI30" s="228">
        <f t="shared" si="151"/>
        <v>1</v>
      </c>
      <c r="HJ30" s="330">
        <f t="shared" si="186"/>
        <v>3</v>
      </c>
      <c r="HK30" s="330" t="b">
        <f t="shared" si="187"/>
        <v>0</v>
      </c>
      <c r="HL30" s="330" t="b">
        <f t="shared" si="184"/>
        <v>0</v>
      </c>
      <c r="HM30" s="702">
        <f t="shared" si="185"/>
        <v>3</v>
      </c>
      <c r="HN30" s="696"/>
    </row>
    <row r="31" spans="1:222" s="698" customFormat="1" ht="16" customHeight="1" thickBot="1">
      <c r="A31" s="686"/>
      <c r="B31" s="527">
        <v>18</v>
      </c>
      <c r="C31" s="128">
        <v>440</v>
      </c>
      <c r="D31" s="128">
        <v>310</v>
      </c>
      <c r="E31" s="129">
        <v>5</v>
      </c>
      <c r="F31" s="130">
        <v>4</v>
      </c>
      <c r="G31" s="529"/>
      <c r="H31" s="530">
        <v>18</v>
      </c>
      <c r="I31" s="531"/>
      <c r="J31" s="532">
        <f t="shared" si="94"/>
        <v>5</v>
      </c>
      <c r="K31" s="532">
        <f t="shared" si="94"/>
        <v>4</v>
      </c>
      <c r="L31" s="618">
        <v>6</v>
      </c>
      <c r="M31" s="764">
        <f>L7-K31</f>
        <v>9</v>
      </c>
      <c r="N31" s="704">
        <f t="shared" si="95"/>
        <v>1</v>
      </c>
      <c r="O31" s="705">
        <f t="shared" si="96"/>
        <v>-1</v>
      </c>
      <c r="P31" s="229">
        <f t="shared" si="97"/>
        <v>2</v>
      </c>
      <c r="Q31" s="212"/>
      <c r="R31" s="217"/>
      <c r="S31" s="527">
        <v>18</v>
      </c>
      <c r="T31" s="535">
        <f t="shared" si="152"/>
        <v>440</v>
      </c>
      <c r="U31" s="536">
        <v>336</v>
      </c>
      <c r="V31" s="528">
        <f t="shared" si="153"/>
        <v>5</v>
      </c>
      <c r="W31" s="537">
        <f t="shared" si="153"/>
        <v>4</v>
      </c>
      <c r="X31" s="539">
        <v>18</v>
      </c>
      <c r="Y31" s="540"/>
      <c r="Z31" s="532">
        <f t="shared" si="98"/>
        <v>5</v>
      </c>
      <c r="AA31" s="532">
        <f t="shared" si="98"/>
        <v>4</v>
      </c>
      <c r="AB31" s="618">
        <v>6</v>
      </c>
      <c r="AC31" s="764">
        <f>AB7-AA31</f>
        <v>12</v>
      </c>
      <c r="AD31" s="704">
        <f t="shared" si="99"/>
        <v>1</v>
      </c>
      <c r="AE31" s="705">
        <f t="shared" si="100"/>
        <v>-1</v>
      </c>
      <c r="AF31" s="229">
        <f t="shared" si="101"/>
        <v>2</v>
      </c>
      <c r="AG31" s="212"/>
      <c r="AH31" s="217"/>
      <c r="AI31" s="527">
        <v>18</v>
      </c>
      <c r="AJ31" s="535">
        <f t="shared" si="154"/>
        <v>440</v>
      </c>
      <c r="AK31" s="536">
        <v>336</v>
      </c>
      <c r="AL31" s="528">
        <f t="shared" si="155"/>
        <v>5</v>
      </c>
      <c r="AM31" s="537">
        <f t="shared" si="155"/>
        <v>4</v>
      </c>
      <c r="AN31" s="330" t="b">
        <f t="shared" si="156"/>
        <v>0</v>
      </c>
      <c r="AO31" s="330" t="b">
        <f t="shared" si="102"/>
        <v>0</v>
      </c>
      <c r="AP31" s="330">
        <f t="shared" si="103"/>
        <v>2</v>
      </c>
      <c r="AQ31" s="822">
        <f t="shared" si="157"/>
        <v>2</v>
      </c>
      <c r="AR31" s="690"/>
      <c r="AS31" s="691">
        <v>18</v>
      </c>
      <c r="AT31" s="540"/>
      <c r="AU31" s="532">
        <f t="shared" si="104"/>
        <v>5</v>
      </c>
      <c r="AV31" s="532">
        <f t="shared" si="104"/>
        <v>4</v>
      </c>
      <c r="AW31" s="618">
        <v>8</v>
      </c>
      <c r="AX31" s="764">
        <f>AW7-AV31</f>
        <v>24</v>
      </c>
      <c r="AY31" s="704">
        <f t="shared" si="105"/>
        <v>2</v>
      </c>
      <c r="AZ31" s="705">
        <f t="shared" si="106"/>
        <v>-3</v>
      </c>
      <c r="BA31" s="229">
        <f t="shared" si="107"/>
        <v>1</v>
      </c>
      <c r="BB31" s="212"/>
      <c r="BC31" s="217"/>
      <c r="BD31" s="527">
        <v>18</v>
      </c>
      <c r="BE31" s="535">
        <f t="shared" si="158"/>
        <v>440</v>
      </c>
      <c r="BF31" s="536">
        <v>336</v>
      </c>
      <c r="BG31" s="528">
        <f t="shared" si="159"/>
        <v>5</v>
      </c>
      <c r="BH31" s="537">
        <f t="shared" si="159"/>
        <v>4</v>
      </c>
      <c r="BI31" s="539">
        <v>18</v>
      </c>
      <c r="BJ31" s="540"/>
      <c r="BK31" s="532">
        <f t="shared" si="108"/>
        <v>5</v>
      </c>
      <c r="BL31" s="532">
        <f t="shared" si="108"/>
        <v>4</v>
      </c>
      <c r="BM31" s="618">
        <v>6</v>
      </c>
      <c r="BN31" s="764">
        <f>BM7-BL31</f>
        <v>2</v>
      </c>
      <c r="BO31" s="704">
        <f t="shared" si="109"/>
        <v>1</v>
      </c>
      <c r="BP31" s="705">
        <f t="shared" si="110"/>
        <v>-1</v>
      </c>
      <c r="BQ31" s="818">
        <f t="shared" si="111"/>
        <v>2</v>
      </c>
      <c r="BR31" s="212"/>
      <c r="BS31" s="217"/>
      <c r="BT31" s="527">
        <v>18</v>
      </c>
      <c r="BU31" s="535">
        <f t="shared" si="160"/>
        <v>440</v>
      </c>
      <c r="BV31" s="536">
        <v>336</v>
      </c>
      <c r="BW31" s="528">
        <f t="shared" si="161"/>
        <v>5</v>
      </c>
      <c r="BX31" s="537">
        <f t="shared" si="161"/>
        <v>4</v>
      </c>
      <c r="BY31" s="330" t="b">
        <f t="shared" si="162"/>
        <v>0</v>
      </c>
      <c r="BZ31" s="330">
        <f t="shared" si="112"/>
        <v>2</v>
      </c>
      <c r="CA31" s="330" t="b">
        <f t="shared" si="113"/>
        <v>0</v>
      </c>
      <c r="CB31" s="707">
        <f t="shared" si="163"/>
        <v>2</v>
      </c>
      <c r="CC31" s="693"/>
      <c r="CD31" s="539">
        <v>18</v>
      </c>
      <c r="CE31" s="540"/>
      <c r="CF31" s="532">
        <f t="shared" si="114"/>
        <v>5</v>
      </c>
      <c r="CG31" s="532">
        <f t="shared" si="114"/>
        <v>4</v>
      </c>
      <c r="CH31" s="618">
        <v>8</v>
      </c>
      <c r="CI31" s="764">
        <f>CH7-CG31</f>
        <v>12</v>
      </c>
      <c r="CJ31" s="704">
        <f t="shared" si="115"/>
        <v>1</v>
      </c>
      <c r="CK31" s="705">
        <f t="shared" si="116"/>
        <v>-3</v>
      </c>
      <c r="CL31" s="229">
        <f t="shared" si="117"/>
        <v>0</v>
      </c>
      <c r="CM31" s="212"/>
      <c r="CN31" s="217"/>
      <c r="CO31" s="527">
        <v>18</v>
      </c>
      <c r="CP31" s="535">
        <f t="shared" si="164"/>
        <v>440</v>
      </c>
      <c r="CQ31" s="536">
        <v>336</v>
      </c>
      <c r="CR31" s="528">
        <f t="shared" si="165"/>
        <v>5</v>
      </c>
      <c r="CS31" s="537">
        <f t="shared" si="165"/>
        <v>4</v>
      </c>
      <c r="CT31" s="539">
        <v>18</v>
      </c>
      <c r="CU31" s="540"/>
      <c r="CV31" s="532">
        <f t="shared" si="118"/>
        <v>5</v>
      </c>
      <c r="CW31" s="532">
        <f t="shared" si="118"/>
        <v>4</v>
      </c>
      <c r="CX31" s="618">
        <v>6</v>
      </c>
      <c r="CY31" s="764">
        <f>CX7-CW31</f>
        <v>19</v>
      </c>
      <c r="CZ31" s="704">
        <f t="shared" si="119"/>
        <v>2</v>
      </c>
      <c r="DA31" s="705">
        <f t="shared" si="120"/>
        <v>-1</v>
      </c>
      <c r="DB31" s="818">
        <f t="shared" si="121"/>
        <v>3</v>
      </c>
      <c r="DC31" s="212"/>
      <c r="DD31" s="217"/>
      <c r="DE31" s="527">
        <v>18</v>
      </c>
      <c r="DF31" s="535">
        <f t="shared" si="166"/>
        <v>440</v>
      </c>
      <c r="DG31" s="536">
        <v>336</v>
      </c>
      <c r="DH31" s="528">
        <f t="shared" si="167"/>
        <v>5</v>
      </c>
      <c r="DI31" s="537">
        <f t="shared" si="167"/>
        <v>4</v>
      </c>
      <c r="DJ31" s="330" t="b">
        <f t="shared" si="168"/>
        <v>0</v>
      </c>
      <c r="DK31" s="330">
        <f t="shared" si="122"/>
        <v>3</v>
      </c>
      <c r="DL31" s="330" t="b">
        <f t="shared" si="123"/>
        <v>0</v>
      </c>
      <c r="DM31" s="708">
        <f t="shared" si="169"/>
        <v>3</v>
      </c>
      <c r="DN31" s="693"/>
      <c r="DO31" s="539">
        <v>18</v>
      </c>
      <c r="DP31" s="540"/>
      <c r="DQ31" s="532">
        <f t="shared" si="124"/>
        <v>5</v>
      </c>
      <c r="DR31" s="532">
        <f t="shared" si="124"/>
        <v>4</v>
      </c>
      <c r="DS31" s="618">
        <v>7</v>
      </c>
      <c r="DT31" s="764">
        <f>DS7-DR31</f>
        <v>18</v>
      </c>
      <c r="DU31" s="704">
        <f t="shared" si="125"/>
        <v>2</v>
      </c>
      <c r="DV31" s="705">
        <f t="shared" si="126"/>
        <v>-2</v>
      </c>
      <c r="DW31" s="818">
        <f t="shared" si="127"/>
        <v>2</v>
      </c>
      <c r="DX31" s="212"/>
      <c r="DY31" s="217"/>
      <c r="DZ31" s="527">
        <v>18</v>
      </c>
      <c r="EA31" s="535">
        <f t="shared" si="170"/>
        <v>440</v>
      </c>
      <c r="EB31" s="536">
        <v>336</v>
      </c>
      <c r="EC31" s="528">
        <f t="shared" si="171"/>
        <v>5</v>
      </c>
      <c r="ED31" s="537">
        <f t="shared" si="171"/>
        <v>4</v>
      </c>
      <c r="EE31" s="539">
        <v>18</v>
      </c>
      <c r="EF31" s="540"/>
      <c r="EG31" s="532">
        <f t="shared" si="128"/>
        <v>5</v>
      </c>
      <c r="EH31" s="532">
        <f t="shared" si="128"/>
        <v>4</v>
      </c>
      <c r="EI31" s="618">
        <v>9</v>
      </c>
      <c r="EJ31" s="764">
        <f>EI7-EH31</f>
        <v>18</v>
      </c>
      <c r="EK31" s="704">
        <f t="shared" si="129"/>
        <v>2</v>
      </c>
      <c r="EL31" s="705">
        <f t="shared" si="130"/>
        <v>-4</v>
      </c>
      <c r="EM31" s="229">
        <f t="shared" si="131"/>
        <v>0</v>
      </c>
      <c r="EN31" s="212"/>
      <c r="EO31" s="217"/>
      <c r="EP31" s="527">
        <v>18</v>
      </c>
      <c r="EQ31" s="535">
        <f t="shared" si="172"/>
        <v>440</v>
      </c>
      <c r="ER31" s="536">
        <v>336</v>
      </c>
      <c r="ES31" s="528">
        <f t="shared" si="173"/>
        <v>5</v>
      </c>
      <c r="ET31" s="537">
        <f t="shared" si="173"/>
        <v>4</v>
      </c>
      <c r="EU31" s="330">
        <f t="shared" si="174"/>
        <v>2</v>
      </c>
      <c r="EV31" s="330" t="b">
        <f t="shared" si="132"/>
        <v>0</v>
      </c>
      <c r="EW31" s="330" t="b">
        <f t="shared" si="133"/>
        <v>0</v>
      </c>
      <c r="EX31" s="706">
        <f t="shared" si="175"/>
        <v>2</v>
      </c>
      <c r="EY31" s="693"/>
      <c r="EZ31" s="539">
        <v>18</v>
      </c>
      <c r="FA31" s="540"/>
      <c r="FB31" s="532">
        <f t="shared" si="134"/>
        <v>5</v>
      </c>
      <c r="FC31" s="532">
        <f t="shared" si="134"/>
        <v>4</v>
      </c>
      <c r="FD31" s="618">
        <v>5</v>
      </c>
      <c r="FE31" s="764">
        <f>FD7-FC31</f>
        <v>10</v>
      </c>
      <c r="FF31" s="704">
        <f t="shared" si="135"/>
        <v>1</v>
      </c>
      <c r="FG31" s="705">
        <f t="shared" si="136"/>
        <v>0</v>
      </c>
      <c r="FH31" s="818">
        <f t="shared" si="137"/>
        <v>3</v>
      </c>
      <c r="FI31" s="212"/>
      <c r="FJ31" s="217"/>
      <c r="FK31" s="527">
        <v>18</v>
      </c>
      <c r="FL31" s="535">
        <f t="shared" si="176"/>
        <v>440</v>
      </c>
      <c r="FM31" s="536">
        <v>336</v>
      </c>
      <c r="FN31" s="528">
        <f t="shared" si="177"/>
        <v>5</v>
      </c>
      <c r="FO31" s="537">
        <f t="shared" si="177"/>
        <v>4</v>
      </c>
      <c r="FP31" s="539">
        <v>18</v>
      </c>
      <c r="FQ31" s="540"/>
      <c r="FR31" s="532">
        <f t="shared" si="138"/>
        <v>5</v>
      </c>
      <c r="FS31" s="532">
        <f t="shared" si="138"/>
        <v>4</v>
      </c>
      <c r="FT31" s="618">
        <v>7</v>
      </c>
      <c r="FU31" s="764">
        <f>FT7-FS31</f>
        <v>18</v>
      </c>
      <c r="FV31" s="704">
        <f t="shared" si="139"/>
        <v>2</v>
      </c>
      <c r="FW31" s="705">
        <f t="shared" si="140"/>
        <v>-2</v>
      </c>
      <c r="FX31" s="229">
        <f t="shared" si="141"/>
        <v>2</v>
      </c>
      <c r="FY31" s="212"/>
      <c r="FZ31" s="217"/>
      <c r="GA31" s="527">
        <v>18</v>
      </c>
      <c r="GB31" s="535">
        <f t="shared" si="178"/>
        <v>440</v>
      </c>
      <c r="GC31" s="536">
        <v>336</v>
      </c>
      <c r="GD31" s="528">
        <f t="shared" si="179"/>
        <v>5</v>
      </c>
      <c r="GE31" s="537">
        <f t="shared" si="179"/>
        <v>4</v>
      </c>
      <c r="GF31" s="330">
        <f t="shared" si="180"/>
        <v>3</v>
      </c>
      <c r="GG31" s="330" t="b">
        <f t="shared" si="142"/>
        <v>0</v>
      </c>
      <c r="GH31" s="330" t="b">
        <f t="shared" si="143"/>
        <v>0</v>
      </c>
      <c r="GI31" s="706">
        <f t="shared" si="181"/>
        <v>3</v>
      </c>
      <c r="GJ31" s="693"/>
      <c r="GK31" s="539">
        <v>18</v>
      </c>
      <c r="GL31" s="540"/>
      <c r="GM31" s="532">
        <f t="shared" si="144"/>
        <v>5</v>
      </c>
      <c r="GN31" s="532">
        <f t="shared" si="144"/>
        <v>4</v>
      </c>
      <c r="GO31" s="618">
        <v>9</v>
      </c>
      <c r="GP31" s="764">
        <f>GO7-GN31</f>
        <v>19</v>
      </c>
      <c r="GQ31" s="704">
        <f t="shared" si="145"/>
        <v>2</v>
      </c>
      <c r="GR31" s="705">
        <f t="shared" si="146"/>
        <v>-4</v>
      </c>
      <c r="GS31" s="229">
        <f t="shared" si="147"/>
        <v>0</v>
      </c>
      <c r="GT31" s="212"/>
      <c r="GU31" s="217"/>
      <c r="GV31" s="527">
        <v>18</v>
      </c>
      <c r="GW31" s="535">
        <f t="shared" si="182"/>
        <v>440</v>
      </c>
      <c r="GX31" s="536">
        <v>336</v>
      </c>
      <c r="GY31" s="528">
        <f t="shared" si="183"/>
        <v>5</v>
      </c>
      <c r="GZ31" s="537">
        <f t="shared" si="183"/>
        <v>4</v>
      </c>
      <c r="HA31" s="539">
        <v>18</v>
      </c>
      <c r="HB31" s="540"/>
      <c r="HC31" s="532">
        <f t="shared" si="148"/>
        <v>5</v>
      </c>
      <c r="HD31" s="532">
        <f t="shared" si="148"/>
        <v>4</v>
      </c>
      <c r="HE31" s="618">
        <v>6</v>
      </c>
      <c r="HF31" s="764">
        <f>HE7-HD31</f>
        <v>13</v>
      </c>
      <c r="HG31" s="704">
        <f t="shared" si="149"/>
        <v>1</v>
      </c>
      <c r="HH31" s="705">
        <f t="shared" si="150"/>
        <v>-1</v>
      </c>
      <c r="HI31" s="818">
        <f t="shared" si="151"/>
        <v>2</v>
      </c>
      <c r="HJ31" s="330" t="b">
        <f t="shared" si="186"/>
        <v>0</v>
      </c>
      <c r="HK31" s="330">
        <f t="shared" si="187"/>
        <v>2</v>
      </c>
      <c r="HL31" s="330" t="b">
        <f t="shared" si="184"/>
        <v>0</v>
      </c>
      <c r="HM31" s="709">
        <f t="shared" si="185"/>
        <v>2</v>
      </c>
      <c r="HN31" s="696"/>
    </row>
    <row r="32" spans="1:222" s="698" customFormat="1" ht="4.95" customHeight="1" thickBot="1">
      <c r="A32" s="686"/>
      <c r="B32" s="547"/>
      <c r="C32" s="548"/>
      <c r="D32" s="548"/>
      <c r="E32" s="548"/>
      <c r="F32" s="571"/>
      <c r="G32" s="719"/>
      <c r="H32" s="720"/>
      <c r="I32" s="720"/>
      <c r="J32" s="721"/>
      <c r="K32" s="721"/>
      <c r="L32" s="575"/>
      <c r="M32" s="722"/>
      <c r="N32" s="722"/>
      <c r="O32" s="722"/>
      <c r="P32" s="577"/>
      <c r="Q32" s="191"/>
      <c r="R32" s="217"/>
      <c r="S32" s="547"/>
      <c r="T32" s="548"/>
      <c r="U32" s="548"/>
      <c r="V32" s="548"/>
      <c r="W32" s="578"/>
      <c r="X32" s="720"/>
      <c r="Y32" s="720"/>
      <c r="Z32" s="721"/>
      <c r="AA32" s="721"/>
      <c r="AB32" s="575"/>
      <c r="AC32" s="722"/>
      <c r="AD32" s="722"/>
      <c r="AE32" s="722"/>
      <c r="AF32" s="577"/>
      <c r="AG32" s="191"/>
      <c r="AH32" s="217"/>
      <c r="AI32" s="547"/>
      <c r="AJ32" s="548"/>
      <c r="AK32" s="548"/>
      <c r="AL32" s="548"/>
      <c r="AM32" s="578"/>
      <c r="AN32" s="330"/>
      <c r="AO32" s="330"/>
      <c r="AP32" s="330"/>
      <c r="AQ32" s="723"/>
      <c r="AR32" s="724"/>
      <c r="AS32" s="720"/>
      <c r="AT32" s="720"/>
      <c r="AU32" s="721"/>
      <c r="AV32" s="721"/>
      <c r="AW32" s="725"/>
      <c r="AX32" s="722"/>
      <c r="AY32" s="722"/>
      <c r="AZ32" s="722"/>
      <c r="BA32" s="577"/>
      <c r="BB32" s="191"/>
      <c r="BC32" s="217"/>
      <c r="BD32" s="547"/>
      <c r="BE32" s="548"/>
      <c r="BF32" s="548"/>
      <c r="BG32" s="548"/>
      <c r="BH32" s="578"/>
      <c r="BI32" s="720"/>
      <c r="BJ32" s="720"/>
      <c r="BK32" s="721"/>
      <c r="BL32" s="721"/>
      <c r="BM32" s="575"/>
      <c r="BN32" s="722"/>
      <c r="BO32" s="722"/>
      <c r="BP32" s="722"/>
      <c r="BQ32" s="577"/>
      <c r="BR32" s="191"/>
      <c r="BS32" s="217"/>
      <c r="BT32" s="547"/>
      <c r="BU32" s="548"/>
      <c r="BV32" s="548"/>
      <c r="BW32" s="548"/>
      <c r="BX32" s="578"/>
      <c r="BY32" s="330"/>
      <c r="BZ32" s="330"/>
      <c r="CA32" s="330"/>
      <c r="CB32" s="711"/>
      <c r="CC32" s="719"/>
      <c r="CD32" s="720"/>
      <c r="CE32" s="720"/>
      <c r="CF32" s="721"/>
      <c r="CG32" s="721"/>
      <c r="CH32" s="575"/>
      <c r="CI32" s="722"/>
      <c r="CJ32" s="722"/>
      <c r="CK32" s="722"/>
      <c r="CL32" s="577"/>
      <c r="CM32" s="191"/>
      <c r="CN32" s="217"/>
      <c r="CO32" s="547"/>
      <c r="CP32" s="548"/>
      <c r="CQ32" s="548"/>
      <c r="CR32" s="548"/>
      <c r="CS32" s="578"/>
      <c r="CT32" s="720"/>
      <c r="CU32" s="720"/>
      <c r="CV32" s="721"/>
      <c r="CW32" s="721"/>
      <c r="CX32" s="575"/>
      <c r="CY32" s="722"/>
      <c r="CZ32" s="722"/>
      <c r="DA32" s="722"/>
      <c r="DB32" s="577"/>
      <c r="DC32" s="191"/>
      <c r="DD32" s="217"/>
      <c r="DE32" s="547"/>
      <c r="DF32" s="548"/>
      <c r="DG32" s="548"/>
      <c r="DH32" s="548"/>
      <c r="DI32" s="578"/>
      <c r="DJ32" s="330"/>
      <c r="DK32" s="330"/>
      <c r="DL32" s="330"/>
      <c r="DM32" s="712"/>
      <c r="DN32" s="719"/>
      <c r="DO32" s="720"/>
      <c r="DP32" s="720"/>
      <c r="DQ32" s="721"/>
      <c r="DR32" s="721"/>
      <c r="DS32" s="575"/>
      <c r="DT32" s="722"/>
      <c r="DU32" s="722"/>
      <c r="DV32" s="722"/>
      <c r="DW32" s="577"/>
      <c r="DX32" s="191"/>
      <c r="DY32" s="217"/>
      <c r="DZ32" s="547"/>
      <c r="EA32" s="548"/>
      <c r="EB32" s="548"/>
      <c r="EC32" s="548"/>
      <c r="ED32" s="578"/>
      <c r="EE32" s="720"/>
      <c r="EF32" s="720"/>
      <c r="EG32" s="721"/>
      <c r="EH32" s="721"/>
      <c r="EI32" s="575"/>
      <c r="EJ32" s="722"/>
      <c r="EK32" s="722"/>
      <c r="EL32" s="722"/>
      <c r="EM32" s="577"/>
      <c r="EN32" s="191"/>
      <c r="EO32" s="217"/>
      <c r="EP32" s="547"/>
      <c r="EQ32" s="548"/>
      <c r="ER32" s="548"/>
      <c r="ES32" s="548"/>
      <c r="ET32" s="578"/>
      <c r="EU32" s="330"/>
      <c r="EV32" s="330"/>
      <c r="EW32" s="330"/>
      <c r="EX32" s="713"/>
      <c r="EY32" s="719"/>
      <c r="EZ32" s="720"/>
      <c r="FA32" s="720"/>
      <c r="FB32" s="721"/>
      <c r="FC32" s="721"/>
      <c r="FD32" s="575"/>
      <c r="FE32" s="722"/>
      <c r="FF32" s="722"/>
      <c r="FG32" s="722"/>
      <c r="FH32" s="577"/>
      <c r="FI32" s="191"/>
      <c r="FJ32" s="217"/>
      <c r="FK32" s="547"/>
      <c r="FL32" s="548"/>
      <c r="FM32" s="548"/>
      <c r="FN32" s="548"/>
      <c r="FO32" s="578"/>
      <c r="FP32" s="720"/>
      <c r="FQ32" s="720"/>
      <c r="FR32" s="721"/>
      <c r="FS32" s="721"/>
      <c r="FT32" s="575"/>
      <c r="FU32" s="722"/>
      <c r="FV32" s="722"/>
      <c r="FW32" s="722"/>
      <c r="FX32" s="577"/>
      <c r="FY32" s="191"/>
      <c r="FZ32" s="217"/>
      <c r="GA32" s="547"/>
      <c r="GB32" s="548"/>
      <c r="GC32" s="548"/>
      <c r="GD32" s="548"/>
      <c r="GE32" s="578"/>
      <c r="GF32" s="330"/>
      <c r="GG32" s="330"/>
      <c r="GH32" s="330"/>
      <c r="GI32" s="713"/>
      <c r="GJ32" s="719"/>
      <c r="GK32" s="720"/>
      <c r="GL32" s="720"/>
      <c r="GM32" s="721"/>
      <c r="GN32" s="721"/>
      <c r="GO32" s="575"/>
      <c r="GP32" s="722"/>
      <c r="GQ32" s="722"/>
      <c r="GR32" s="722"/>
      <c r="GS32" s="577"/>
      <c r="GT32" s="191"/>
      <c r="GU32" s="217"/>
      <c r="GV32" s="547"/>
      <c r="GW32" s="548"/>
      <c r="GX32" s="548"/>
      <c r="GY32" s="548"/>
      <c r="GZ32" s="578"/>
      <c r="HA32" s="720"/>
      <c r="HB32" s="720"/>
      <c r="HC32" s="721"/>
      <c r="HD32" s="721"/>
      <c r="HE32" s="575"/>
      <c r="HF32" s="722"/>
      <c r="HG32" s="722"/>
      <c r="HH32" s="722"/>
      <c r="HI32" s="577"/>
      <c r="HJ32" s="330"/>
      <c r="HK32" s="330"/>
      <c r="HL32" s="330"/>
      <c r="HM32" s="714"/>
      <c r="HN32" s="696"/>
    </row>
    <row r="33" spans="1:228" s="698" customFormat="1" ht="18" customHeight="1" thickBot="1">
      <c r="A33" s="686"/>
      <c r="B33" s="527" t="s">
        <v>45</v>
      </c>
      <c r="C33" s="556">
        <f>SUM(C23:C31)</f>
        <v>2723</v>
      </c>
      <c r="D33" s="556">
        <f>SUM(D23:D31)</f>
        <v>2958</v>
      </c>
      <c r="E33" s="557">
        <f>SUM(E23:E31)</f>
        <v>36</v>
      </c>
      <c r="F33" s="558" t="s">
        <v>45</v>
      </c>
      <c r="G33" s="719"/>
      <c r="H33" s="559" t="s">
        <v>46</v>
      </c>
      <c r="I33" s="531"/>
      <c r="J33" s="726"/>
      <c r="K33" s="726"/>
      <c r="L33" s="181">
        <f>SUM(L23:L31)</f>
        <v>50</v>
      </c>
      <c r="M33" s="182"/>
      <c r="N33" s="183"/>
      <c r="O33" s="184"/>
      <c r="P33" s="181">
        <f>SUM(P23:P32)</f>
        <v>11</v>
      </c>
      <c r="Q33" s="185"/>
      <c r="R33" s="217"/>
      <c r="S33" s="527" t="s">
        <v>45</v>
      </c>
      <c r="T33" s="136">
        <f>SUM(T23:T31)</f>
        <v>2723</v>
      </c>
      <c r="U33" s="556">
        <f>SUM(U23:U31)</f>
        <v>3024</v>
      </c>
      <c r="V33" s="557">
        <f>SUM(V23:V31)</f>
        <v>36</v>
      </c>
      <c r="W33" s="537" t="s">
        <v>45</v>
      </c>
      <c r="X33" s="559" t="s">
        <v>46</v>
      </c>
      <c r="Y33" s="531"/>
      <c r="Z33" s="726"/>
      <c r="AA33" s="726"/>
      <c r="AB33" s="181">
        <f>SUM(AB23:AB31)</f>
        <v>46</v>
      </c>
      <c r="AC33" s="182"/>
      <c r="AD33" s="183"/>
      <c r="AE33" s="184"/>
      <c r="AF33" s="181">
        <f>SUM(AF23:AF32)</f>
        <v>16</v>
      </c>
      <c r="AG33" s="185"/>
      <c r="AH33" s="217"/>
      <c r="AI33" s="527" t="s">
        <v>45</v>
      </c>
      <c r="AJ33" s="136">
        <f>SUM(AJ23:AJ31)</f>
        <v>2723</v>
      </c>
      <c r="AK33" s="556">
        <f>SUM(AK23:AK31)</f>
        <v>3024</v>
      </c>
      <c r="AL33" s="557">
        <f>SUM(AL23:AL31)</f>
        <v>36</v>
      </c>
      <c r="AM33" s="537" t="s">
        <v>45</v>
      </c>
      <c r="AN33" s="330"/>
      <c r="AO33" s="330"/>
      <c r="AP33" s="330"/>
      <c r="AQ33" s="715">
        <f>SUM(AQ23:AQ32)</f>
        <v>18</v>
      </c>
      <c r="AR33" s="342"/>
      <c r="AS33" s="727" t="s">
        <v>46</v>
      </c>
      <c r="AT33" s="531"/>
      <c r="AU33" s="726"/>
      <c r="AV33" s="726"/>
      <c r="AW33" s="181">
        <f>SUM(AW23:AW31)</f>
        <v>55</v>
      </c>
      <c r="AX33" s="182"/>
      <c r="AY33" s="183"/>
      <c r="AZ33" s="184"/>
      <c r="BA33" s="181">
        <f>SUM(BA23:BA32)</f>
        <v>13</v>
      </c>
      <c r="BB33" s="185"/>
      <c r="BC33" s="217"/>
      <c r="BD33" s="527" t="s">
        <v>45</v>
      </c>
      <c r="BE33" s="136">
        <f>SUM(BE23:BE31)</f>
        <v>2723</v>
      </c>
      <c r="BF33" s="556">
        <f>SUM(BF23:BF31)</f>
        <v>3024</v>
      </c>
      <c r="BG33" s="557">
        <f>SUM(BG23:BG31)</f>
        <v>36</v>
      </c>
      <c r="BH33" s="537" t="s">
        <v>45</v>
      </c>
      <c r="BI33" s="559" t="s">
        <v>46</v>
      </c>
      <c r="BJ33" s="531"/>
      <c r="BK33" s="726"/>
      <c r="BL33" s="726"/>
      <c r="BM33" s="181">
        <f>SUM(BM23:BM31)</f>
        <v>43</v>
      </c>
      <c r="BN33" s="182"/>
      <c r="BO33" s="183"/>
      <c r="BP33" s="184"/>
      <c r="BQ33" s="181">
        <f>SUM(BQ23:BQ32)</f>
        <v>14</v>
      </c>
      <c r="BR33" s="185"/>
      <c r="BS33" s="217"/>
      <c r="BT33" s="527" t="s">
        <v>45</v>
      </c>
      <c r="BU33" s="136">
        <f>SUM(BU23:BU31)</f>
        <v>2723</v>
      </c>
      <c r="BV33" s="556">
        <f>SUM(BV23:BV31)</f>
        <v>3024</v>
      </c>
      <c r="BW33" s="557">
        <f>SUM(BW23:BW31)</f>
        <v>36</v>
      </c>
      <c r="BX33" s="537" t="s">
        <v>45</v>
      </c>
      <c r="BY33" s="330"/>
      <c r="BZ33" s="330"/>
      <c r="CA33" s="330"/>
      <c r="CB33" s="715">
        <f>SUM(CB23:CB32)</f>
        <v>17</v>
      </c>
      <c r="CC33" s="719"/>
      <c r="CD33" s="559" t="s">
        <v>46</v>
      </c>
      <c r="CE33" s="531"/>
      <c r="CF33" s="726"/>
      <c r="CG33" s="726"/>
      <c r="CH33" s="181">
        <f>SUM(CH23:CH31)</f>
        <v>52</v>
      </c>
      <c r="CI33" s="182"/>
      <c r="CJ33" s="183"/>
      <c r="CK33" s="184"/>
      <c r="CL33" s="181">
        <f>SUM(CL23:CL32)</f>
        <v>10</v>
      </c>
      <c r="CM33" s="185"/>
      <c r="CN33" s="217"/>
      <c r="CO33" s="527" t="s">
        <v>45</v>
      </c>
      <c r="CP33" s="136">
        <f>SUM(CP23:CP31)</f>
        <v>2723</v>
      </c>
      <c r="CQ33" s="556">
        <f>SUM(CQ23:CQ31)</f>
        <v>3024</v>
      </c>
      <c r="CR33" s="557">
        <f>SUM(CR23:CR31)</f>
        <v>36</v>
      </c>
      <c r="CS33" s="537" t="s">
        <v>45</v>
      </c>
      <c r="CT33" s="559" t="s">
        <v>46</v>
      </c>
      <c r="CU33" s="531"/>
      <c r="CV33" s="726"/>
      <c r="CW33" s="726"/>
      <c r="CX33" s="181">
        <f>SUM(CX23:CX31)</f>
        <v>51</v>
      </c>
      <c r="CY33" s="182"/>
      <c r="CZ33" s="183"/>
      <c r="DA33" s="184"/>
      <c r="DB33" s="181">
        <f>SUM(DB23:DB32)</f>
        <v>14</v>
      </c>
      <c r="DC33" s="185"/>
      <c r="DD33" s="217"/>
      <c r="DE33" s="527" t="s">
        <v>45</v>
      </c>
      <c r="DF33" s="136">
        <f>SUM(DF23:DF31)</f>
        <v>2723</v>
      </c>
      <c r="DG33" s="556">
        <f>SUM(DG23:DG31)</f>
        <v>3024</v>
      </c>
      <c r="DH33" s="557">
        <f>SUM(DH23:DH31)</f>
        <v>36</v>
      </c>
      <c r="DI33" s="537" t="s">
        <v>45</v>
      </c>
      <c r="DJ33" s="330"/>
      <c r="DK33" s="330"/>
      <c r="DL33" s="330"/>
      <c r="DM33" s="718">
        <f>SUM(DM23:DM32)</f>
        <v>17</v>
      </c>
      <c r="DN33" s="719"/>
      <c r="DO33" s="559" t="s">
        <v>46</v>
      </c>
      <c r="DP33" s="531"/>
      <c r="DQ33" s="726"/>
      <c r="DR33" s="726"/>
      <c r="DS33" s="181">
        <f>SUM(DS23:DS31)</f>
        <v>54</v>
      </c>
      <c r="DT33" s="182"/>
      <c r="DU33" s="183"/>
      <c r="DV33" s="184"/>
      <c r="DW33" s="181">
        <f>SUM(DW23:DW32)</f>
        <v>11</v>
      </c>
      <c r="DX33" s="185"/>
      <c r="DY33" s="217"/>
      <c r="DZ33" s="527" t="s">
        <v>45</v>
      </c>
      <c r="EA33" s="136">
        <f>SUM(EA23:EA31)</f>
        <v>2723</v>
      </c>
      <c r="EB33" s="556">
        <f>SUM(EB23:EB31)</f>
        <v>3024</v>
      </c>
      <c r="EC33" s="557">
        <f>SUM(EC23:EC31)</f>
        <v>36</v>
      </c>
      <c r="ED33" s="537" t="s">
        <v>45</v>
      </c>
      <c r="EE33" s="559" t="s">
        <v>46</v>
      </c>
      <c r="EF33" s="531"/>
      <c r="EG33" s="726"/>
      <c r="EH33" s="726"/>
      <c r="EI33" s="181">
        <f>SUM(EI23:EI31)</f>
        <v>56</v>
      </c>
      <c r="EJ33" s="182"/>
      <c r="EK33" s="183"/>
      <c r="EL33" s="184"/>
      <c r="EM33" s="181">
        <f>SUM(EM23:EM32)</f>
        <v>9</v>
      </c>
      <c r="EN33" s="185"/>
      <c r="EO33" s="217"/>
      <c r="EP33" s="527" t="s">
        <v>45</v>
      </c>
      <c r="EQ33" s="136">
        <f>SUM(EQ23:EQ31)</f>
        <v>2723</v>
      </c>
      <c r="ER33" s="556">
        <f>SUM(ER23:ER31)</f>
        <v>3024</v>
      </c>
      <c r="ES33" s="557">
        <f>SUM(ES23:ES31)</f>
        <v>36</v>
      </c>
      <c r="ET33" s="537" t="s">
        <v>45</v>
      </c>
      <c r="EU33" s="330"/>
      <c r="EV33" s="330"/>
      <c r="EW33" s="330"/>
      <c r="EX33" s="715">
        <f>SUM(EX23:EX32)</f>
        <v>14</v>
      </c>
      <c r="EY33" s="719"/>
      <c r="EZ33" s="559" t="s">
        <v>46</v>
      </c>
      <c r="FA33" s="531"/>
      <c r="FB33" s="726"/>
      <c r="FC33" s="726"/>
      <c r="FD33" s="181">
        <f>SUM(FD23:FD31)</f>
        <v>49</v>
      </c>
      <c r="FE33" s="182"/>
      <c r="FF33" s="183"/>
      <c r="FG33" s="184"/>
      <c r="FH33" s="181">
        <f>SUM(FH23:FH32)</f>
        <v>12</v>
      </c>
      <c r="FI33" s="185"/>
      <c r="FJ33" s="217"/>
      <c r="FK33" s="527" t="s">
        <v>45</v>
      </c>
      <c r="FL33" s="136">
        <f>SUM(FL23:FL31)</f>
        <v>2723</v>
      </c>
      <c r="FM33" s="556">
        <f>SUM(FM23:FM31)</f>
        <v>3024</v>
      </c>
      <c r="FN33" s="557">
        <f>SUM(FN23:FN31)</f>
        <v>36</v>
      </c>
      <c r="FO33" s="537" t="s">
        <v>45</v>
      </c>
      <c r="FP33" s="559" t="s">
        <v>46</v>
      </c>
      <c r="FQ33" s="531"/>
      <c r="FR33" s="726"/>
      <c r="FS33" s="726"/>
      <c r="FT33" s="181">
        <f>SUM(FT23:FT31)</f>
        <v>50</v>
      </c>
      <c r="FU33" s="182"/>
      <c r="FV33" s="183"/>
      <c r="FW33" s="184"/>
      <c r="FX33" s="181">
        <f>SUM(FX23:FX32)</f>
        <v>15</v>
      </c>
      <c r="FY33" s="185"/>
      <c r="FZ33" s="217"/>
      <c r="GA33" s="527" t="s">
        <v>45</v>
      </c>
      <c r="GB33" s="136">
        <f>SUM(GB23:GB31)</f>
        <v>2723</v>
      </c>
      <c r="GC33" s="556">
        <f>SUM(GC23:GC31)</f>
        <v>3024</v>
      </c>
      <c r="GD33" s="557">
        <f>SUM(GD23:GD31)</f>
        <v>36</v>
      </c>
      <c r="GE33" s="537" t="s">
        <v>45</v>
      </c>
      <c r="GF33" s="330"/>
      <c r="GG33" s="330"/>
      <c r="GH33" s="330"/>
      <c r="GI33" s="715">
        <f>SUM(GI23:GI32)</f>
        <v>18</v>
      </c>
      <c r="GJ33" s="719"/>
      <c r="GK33" s="559" t="s">
        <v>46</v>
      </c>
      <c r="GL33" s="531"/>
      <c r="GM33" s="726"/>
      <c r="GN33" s="726"/>
      <c r="GO33" s="181">
        <f>SUM(GO23:GO31)</f>
        <v>47</v>
      </c>
      <c r="GP33" s="182"/>
      <c r="GQ33" s="183"/>
      <c r="GR33" s="184"/>
      <c r="GS33" s="181">
        <f>SUM(GS23:GS32)</f>
        <v>18</v>
      </c>
      <c r="GT33" s="185"/>
      <c r="GU33" s="217"/>
      <c r="GV33" s="527" t="s">
        <v>45</v>
      </c>
      <c r="GW33" s="136">
        <f>SUM(GW23:GW31)</f>
        <v>2723</v>
      </c>
      <c r="GX33" s="556">
        <f>SUM(GX23:GX31)</f>
        <v>3024</v>
      </c>
      <c r="GY33" s="557">
        <f>SUM(GY23:GY31)</f>
        <v>36</v>
      </c>
      <c r="GZ33" s="537" t="s">
        <v>45</v>
      </c>
      <c r="HA33" s="559" t="s">
        <v>46</v>
      </c>
      <c r="HB33" s="531"/>
      <c r="HC33" s="726"/>
      <c r="HD33" s="726"/>
      <c r="HE33" s="181">
        <f>SUM(HE23:HE31)</f>
        <v>49</v>
      </c>
      <c r="HF33" s="182"/>
      <c r="HG33" s="183"/>
      <c r="HH33" s="184"/>
      <c r="HI33" s="181">
        <f>SUM(HI23:HI32)</f>
        <v>13</v>
      </c>
      <c r="HJ33" s="330"/>
      <c r="HK33" s="330"/>
      <c r="HL33" s="330"/>
      <c r="HM33" s="715">
        <f>SUM(HM23:HM32)</f>
        <v>21</v>
      </c>
      <c r="HN33" s="696"/>
    </row>
    <row r="34" spans="1:228" s="698" customFormat="1" ht="4.95" customHeight="1" thickBot="1">
      <c r="A34" s="686"/>
      <c r="B34" s="547"/>
      <c r="C34" s="548"/>
      <c r="D34" s="548"/>
      <c r="E34" s="548"/>
      <c r="F34" s="582"/>
      <c r="G34" s="719"/>
      <c r="H34" s="720"/>
      <c r="I34" s="720"/>
      <c r="J34" s="721"/>
      <c r="K34" s="721"/>
      <c r="L34" s="188"/>
      <c r="M34" s="189"/>
      <c r="N34" s="189"/>
      <c r="O34" s="189"/>
      <c r="P34" s="190"/>
      <c r="Q34" s="191"/>
      <c r="R34" s="217"/>
      <c r="S34" s="547"/>
      <c r="T34" s="548"/>
      <c r="U34" s="548"/>
      <c r="V34" s="548"/>
      <c r="W34" s="548"/>
      <c r="X34" s="720"/>
      <c r="Y34" s="720"/>
      <c r="Z34" s="721"/>
      <c r="AA34" s="721"/>
      <c r="AB34" s="188"/>
      <c r="AC34" s="189"/>
      <c r="AD34" s="189"/>
      <c r="AE34" s="189"/>
      <c r="AF34" s="190"/>
      <c r="AG34" s="191"/>
      <c r="AH34" s="217"/>
      <c r="AI34" s="547"/>
      <c r="AJ34" s="548"/>
      <c r="AK34" s="548"/>
      <c r="AL34" s="548"/>
      <c r="AM34" s="548"/>
      <c r="AN34" s="330"/>
      <c r="AO34" s="330"/>
      <c r="AP34" s="330"/>
      <c r="AQ34" s="728"/>
      <c r="AR34" s="724"/>
      <c r="AS34" s="720"/>
      <c r="AT34" s="720"/>
      <c r="AU34" s="721"/>
      <c r="AV34" s="721"/>
      <c r="AW34" s="336"/>
      <c r="AX34" s="189"/>
      <c r="AY34" s="189"/>
      <c r="AZ34" s="189"/>
      <c r="BA34" s="190"/>
      <c r="BB34" s="191"/>
      <c r="BC34" s="217"/>
      <c r="BD34" s="547"/>
      <c r="BE34" s="548"/>
      <c r="BF34" s="548"/>
      <c r="BG34" s="548"/>
      <c r="BH34" s="548"/>
      <c r="BI34" s="720"/>
      <c r="BJ34" s="720"/>
      <c r="BK34" s="721"/>
      <c r="BL34" s="721"/>
      <c r="BM34" s="188"/>
      <c r="BN34" s="189"/>
      <c r="BO34" s="189"/>
      <c r="BP34" s="189"/>
      <c r="BQ34" s="190"/>
      <c r="BR34" s="191"/>
      <c r="BS34" s="217"/>
      <c r="BT34" s="547"/>
      <c r="BU34" s="548"/>
      <c r="BV34" s="548"/>
      <c r="BW34" s="548"/>
      <c r="BX34" s="548"/>
      <c r="BY34" s="330"/>
      <c r="BZ34" s="330"/>
      <c r="CA34" s="330"/>
      <c r="CB34" s="371"/>
      <c r="CC34" s="719"/>
      <c r="CD34" s="720"/>
      <c r="CE34" s="720"/>
      <c r="CF34" s="721"/>
      <c r="CG34" s="721"/>
      <c r="CH34" s="188"/>
      <c r="CI34" s="189"/>
      <c r="CJ34" s="189"/>
      <c r="CK34" s="189"/>
      <c r="CL34" s="190"/>
      <c r="CM34" s="191"/>
      <c r="CN34" s="217"/>
      <c r="CO34" s="547"/>
      <c r="CP34" s="548"/>
      <c r="CQ34" s="548"/>
      <c r="CR34" s="548"/>
      <c r="CS34" s="548"/>
      <c r="CT34" s="720"/>
      <c r="CU34" s="720"/>
      <c r="CV34" s="721"/>
      <c r="CW34" s="721"/>
      <c r="CX34" s="188"/>
      <c r="CY34" s="189"/>
      <c r="CZ34" s="189"/>
      <c r="DA34" s="189"/>
      <c r="DB34" s="190"/>
      <c r="DC34" s="191"/>
      <c r="DD34" s="217"/>
      <c r="DE34" s="547"/>
      <c r="DF34" s="548"/>
      <c r="DG34" s="548"/>
      <c r="DH34" s="548"/>
      <c r="DI34" s="548"/>
      <c r="DJ34" s="330"/>
      <c r="DK34" s="330"/>
      <c r="DL34" s="330"/>
      <c r="DM34" s="729"/>
      <c r="DN34" s="719"/>
      <c r="DO34" s="720"/>
      <c r="DP34" s="720"/>
      <c r="DQ34" s="721"/>
      <c r="DR34" s="721"/>
      <c r="DS34" s="188"/>
      <c r="DT34" s="189"/>
      <c r="DU34" s="189"/>
      <c r="DV34" s="189"/>
      <c r="DW34" s="190"/>
      <c r="DX34" s="191"/>
      <c r="DY34" s="217"/>
      <c r="DZ34" s="547"/>
      <c r="EA34" s="548"/>
      <c r="EB34" s="548"/>
      <c r="EC34" s="548"/>
      <c r="ED34" s="548"/>
      <c r="EE34" s="720"/>
      <c r="EF34" s="720"/>
      <c r="EG34" s="721"/>
      <c r="EH34" s="721"/>
      <c r="EI34" s="188"/>
      <c r="EJ34" s="189"/>
      <c r="EK34" s="189"/>
      <c r="EL34" s="189"/>
      <c r="EM34" s="190"/>
      <c r="EN34" s="191"/>
      <c r="EO34" s="217"/>
      <c r="EP34" s="547"/>
      <c r="EQ34" s="548"/>
      <c r="ER34" s="548"/>
      <c r="ES34" s="548"/>
      <c r="ET34" s="548"/>
      <c r="EU34" s="330"/>
      <c r="EV34" s="330"/>
      <c r="EW34" s="330"/>
      <c r="EX34" s="714"/>
      <c r="EY34" s="719"/>
      <c r="EZ34" s="720"/>
      <c r="FA34" s="720"/>
      <c r="FB34" s="721"/>
      <c r="FC34" s="721"/>
      <c r="FD34" s="188"/>
      <c r="FE34" s="189"/>
      <c r="FF34" s="189"/>
      <c r="FG34" s="189"/>
      <c r="FH34" s="190"/>
      <c r="FI34" s="191"/>
      <c r="FJ34" s="217"/>
      <c r="FK34" s="547"/>
      <c r="FL34" s="548"/>
      <c r="FM34" s="548"/>
      <c r="FN34" s="548"/>
      <c r="FO34" s="548"/>
      <c r="FP34" s="720"/>
      <c r="FQ34" s="720"/>
      <c r="FR34" s="721"/>
      <c r="FS34" s="721"/>
      <c r="FT34" s="188"/>
      <c r="FU34" s="189"/>
      <c r="FV34" s="189"/>
      <c r="FW34" s="189"/>
      <c r="FX34" s="190"/>
      <c r="FY34" s="191"/>
      <c r="FZ34" s="217"/>
      <c r="GA34" s="547"/>
      <c r="GB34" s="548"/>
      <c r="GC34" s="548"/>
      <c r="GD34" s="548"/>
      <c r="GE34" s="548"/>
      <c r="GF34" s="330"/>
      <c r="GG34" s="330"/>
      <c r="GH34" s="330"/>
      <c r="GI34" s="714"/>
      <c r="GJ34" s="719"/>
      <c r="GK34" s="720"/>
      <c r="GL34" s="720"/>
      <c r="GM34" s="721"/>
      <c r="GN34" s="721"/>
      <c r="GO34" s="188"/>
      <c r="GP34" s="189"/>
      <c r="GQ34" s="189"/>
      <c r="GR34" s="189"/>
      <c r="GS34" s="190"/>
      <c r="GT34" s="191"/>
      <c r="GU34" s="217"/>
      <c r="GV34" s="547"/>
      <c r="GW34" s="548"/>
      <c r="GX34" s="548"/>
      <c r="GY34" s="548"/>
      <c r="GZ34" s="548"/>
      <c r="HA34" s="720"/>
      <c r="HB34" s="720"/>
      <c r="HC34" s="721"/>
      <c r="HD34" s="721"/>
      <c r="HE34" s="188"/>
      <c r="HF34" s="189"/>
      <c r="HG34" s="189"/>
      <c r="HH34" s="189"/>
      <c r="HI34" s="190"/>
      <c r="HJ34" s="330"/>
      <c r="HK34" s="330"/>
      <c r="HL34" s="330"/>
      <c r="HM34" s="714"/>
      <c r="HN34" s="696"/>
    </row>
    <row r="35" spans="1:228" s="698" customFormat="1" ht="18" customHeight="1" thickBot="1">
      <c r="A35" s="686"/>
      <c r="B35" s="527" t="s">
        <v>8</v>
      </c>
      <c r="C35" s="556">
        <f>C21+C33</f>
        <v>5680</v>
      </c>
      <c r="D35" s="556">
        <f>D21+D33</f>
        <v>5916</v>
      </c>
      <c r="E35" s="557">
        <f>E21+E33</f>
        <v>72</v>
      </c>
      <c r="F35" s="558" t="s">
        <v>47</v>
      </c>
      <c r="G35" s="529"/>
      <c r="H35" s="584" t="s">
        <v>48</v>
      </c>
      <c r="I35" s="585"/>
      <c r="J35" s="730"/>
      <c r="K35" s="730"/>
      <c r="L35" s="195">
        <f>L33+L21</f>
        <v>101</v>
      </c>
      <c r="M35" s="182"/>
      <c r="N35" s="183"/>
      <c r="O35" s="184"/>
      <c r="P35" s="196">
        <f>P21+P33</f>
        <v>22</v>
      </c>
      <c r="Q35" s="185"/>
      <c r="R35" s="217"/>
      <c r="S35" s="527" t="s">
        <v>8</v>
      </c>
      <c r="T35" s="136">
        <f>T21+T33</f>
        <v>5680</v>
      </c>
      <c r="U35" s="556">
        <f>U21+U33</f>
        <v>6453</v>
      </c>
      <c r="V35" s="557">
        <f>V21+V33</f>
        <v>72</v>
      </c>
      <c r="W35" s="537" t="s">
        <v>47</v>
      </c>
      <c r="X35" s="584" t="s">
        <v>48</v>
      </c>
      <c r="Y35" s="585"/>
      <c r="Z35" s="730"/>
      <c r="AA35" s="730"/>
      <c r="AB35" s="195">
        <f>AB33+AB21</f>
        <v>91</v>
      </c>
      <c r="AC35" s="182"/>
      <c r="AD35" s="183"/>
      <c r="AE35" s="184"/>
      <c r="AF35" s="196">
        <f>AF21+AF33</f>
        <v>34</v>
      </c>
      <c r="AG35" s="185"/>
      <c r="AH35" s="217"/>
      <c r="AI35" s="527" t="s">
        <v>8</v>
      </c>
      <c r="AJ35" s="136">
        <f>AJ21+AJ33</f>
        <v>5680</v>
      </c>
      <c r="AK35" s="556">
        <f>AK21+AK33</f>
        <v>6453</v>
      </c>
      <c r="AL35" s="557">
        <f>AL21+AL33</f>
        <v>72</v>
      </c>
      <c r="AM35" s="537" t="s">
        <v>47</v>
      </c>
      <c r="AN35" s="330"/>
      <c r="AO35" s="330"/>
      <c r="AP35" s="330"/>
      <c r="AQ35" s="346">
        <f>AQ21+AQ33</f>
        <v>36</v>
      </c>
      <c r="AR35" s="343"/>
      <c r="AS35" s="731" t="s">
        <v>48</v>
      </c>
      <c r="AT35" s="585"/>
      <c r="AU35" s="730"/>
      <c r="AV35" s="730"/>
      <c r="AW35" s="195">
        <f>AW33+AW21</f>
        <v>106</v>
      </c>
      <c r="AX35" s="182"/>
      <c r="AY35" s="183"/>
      <c r="AZ35" s="184"/>
      <c r="BA35" s="196">
        <f>BA21+BA33</f>
        <v>30</v>
      </c>
      <c r="BB35" s="185"/>
      <c r="BC35" s="217"/>
      <c r="BD35" s="527" t="s">
        <v>8</v>
      </c>
      <c r="BE35" s="136">
        <f>BE21+BE33</f>
        <v>5680</v>
      </c>
      <c r="BF35" s="556">
        <f>BF21+BF33</f>
        <v>6453</v>
      </c>
      <c r="BG35" s="557">
        <f>BG21+BG33</f>
        <v>72</v>
      </c>
      <c r="BH35" s="537" t="s">
        <v>47</v>
      </c>
      <c r="BI35" s="584" t="s">
        <v>48</v>
      </c>
      <c r="BJ35" s="585"/>
      <c r="BK35" s="730"/>
      <c r="BL35" s="730"/>
      <c r="BM35" s="195">
        <f>BM33+BM21</f>
        <v>94</v>
      </c>
      <c r="BN35" s="182"/>
      <c r="BO35" s="183"/>
      <c r="BP35" s="184"/>
      <c r="BQ35" s="196">
        <f>BQ21+BQ33</f>
        <v>22</v>
      </c>
      <c r="BR35" s="185"/>
      <c r="BS35" s="217"/>
      <c r="BT35" s="527" t="s">
        <v>8</v>
      </c>
      <c r="BU35" s="136">
        <f>BU21+BU33</f>
        <v>5680</v>
      </c>
      <c r="BV35" s="556">
        <f>BV21+BV33</f>
        <v>6453</v>
      </c>
      <c r="BW35" s="557">
        <f>BW21+BW33</f>
        <v>72</v>
      </c>
      <c r="BX35" s="537" t="s">
        <v>47</v>
      </c>
      <c r="BY35" s="330"/>
      <c r="BZ35" s="330"/>
      <c r="CA35" s="330"/>
      <c r="CB35" s="346">
        <f>CB21+CB33</f>
        <v>34</v>
      </c>
      <c r="CC35" s="529"/>
      <c r="CD35" s="584" t="s">
        <v>48</v>
      </c>
      <c r="CE35" s="585"/>
      <c r="CF35" s="730"/>
      <c r="CG35" s="730"/>
      <c r="CH35" s="195">
        <f>CH33+CH21</f>
        <v>101</v>
      </c>
      <c r="CI35" s="182"/>
      <c r="CJ35" s="183"/>
      <c r="CK35" s="184"/>
      <c r="CL35" s="196">
        <f>CL21+CL33</f>
        <v>23</v>
      </c>
      <c r="CM35" s="185"/>
      <c r="CN35" s="217"/>
      <c r="CO35" s="527" t="s">
        <v>8</v>
      </c>
      <c r="CP35" s="136">
        <f>CP21+CP33</f>
        <v>5680</v>
      </c>
      <c r="CQ35" s="556">
        <f>CQ21+CQ33</f>
        <v>6453</v>
      </c>
      <c r="CR35" s="557">
        <f>CR21+CR33</f>
        <v>72</v>
      </c>
      <c r="CS35" s="537" t="s">
        <v>47</v>
      </c>
      <c r="CT35" s="584" t="s">
        <v>48</v>
      </c>
      <c r="CU35" s="585"/>
      <c r="CV35" s="730"/>
      <c r="CW35" s="730"/>
      <c r="CX35" s="195">
        <f>CX33+CX21</f>
        <v>102</v>
      </c>
      <c r="CY35" s="182"/>
      <c r="CZ35" s="183"/>
      <c r="DA35" s="184"/>
      <c r="DB35" s="196">
        <f>DB21+DB33</f>
        <v>29</v>
      </c>
      <c r="DC35" s="185"/>
      <c r="DD35" s="217"/>
      <c r="DE35" s="527" t="s">
        <v>8</v>
      </c>
      <c r="DF35" s="136">
        <f>DF21+DF33</f>
        <v>5680</v>
      </c>
      <c r="DG35" s="556">
        <f>DG21+DG33</f>
        <v>6453</v>
      </c>
      <c r="DH35" s="557">
        <f>DH21+DH33</f>
        <v>72</v>
      </c>
      <c r="DI35" s="537" t="s">
        <v>47</v>
      </c>
      <c r="DJ35" s="330"/>
      <c r="DK35" s="330"/>
      <c r="DL35" s="330"/>
      <c r="DM35" s="347">
        <f>DM21+DM33</f>
        <v>38</v>
      </c>
      <c r="DN35" s="529"/>
      <c r="DO35" s="584" t="s">
        <v>48</v>
      </c>
      <c r="DP35" s="585"/>
      <c r="DQ35" s="730"/>
      <c r="DR35" s="730"/>
      <c r="DS35" s="195">
        <f>DS33+DS21</f>
        <v>113</v>
      </c>
      <c r="DT35" s="182"/>
      <c r="DU35" s="183"/>
      <c r="DV35" s="184"/>
      <c r="DW35" s="196">
        <f>DW21+DW33</f>
        <v>17</v>
      </c>
      <c r="DX35" s="185"/>
      <c r="DY35" s="217"/>
      <c r="DZ35" s="527" t="s">
        <v>8</v>
      </c>
      <c r="EA35" s="136">
        <f>EA21+EA33</f>
        <v>5680</v>
      </c>
      <c r="EB35" s="556">
        <f>EB21+EB33</f>
        <v>6453</v>
      </c>
      <c r="EC35" s="557">
        <f>EC21+EC33</f>
        <v>72</v>
      </c>
      <c r="ED35" s="537" t="s">
        <v>47</v>
      </c>
      <c r="EE35" s="584" t="s">
        <v>48</v>
      </c>
      <c r="EF35" s="585"/>
      <c r="EG35" s="730"/>
      <c r="EH35" s="730"/>
      <c r="EI35" s="195">
        <f>EI33+EI21</f>
        <v>108</v>
      </c>
      <c r="EJ35" s="182"/>
      <c r="EK35" s="183"/>
      <c r="EL35" s="184"/>
      <c r="EM35" s="196">
        <f>EM21+EM33</f>
        <v>22</v>
      </c>
      <c r="EN35" s="185"/>
      <c r="EO35" s="217"/>
      <c r="EP35" s="527" t="s">
        <v>8</v>
      </c>
      <c r="EQ35" s="136">
        <f>EQ21+EQ33</f>
        <v>5680</v>
      </c>
      <c r="ER35" s="556">
        <f>ER21+ER33</f>
        <v>6453</v>
      </c>
      <c r="ES35" s="557">
        <f>ES21+ES33</f>
        <v>72</v>
      </c>
      <c r="ET35" s="537" t="s">
        <v>47</v>
      </c>
      <c r="EU35" s="330"/>
      <c r="EV35" s="330"/>
      <c r="EW35" s="330"/>
      <c r="EX35" s="346">
        <f>EX21+EX33</f>
        <v>31</v>
      </c>
      <c r="EY35" s="529"/>
      <c r="EZ35" s="584" t="s">
        <v>48</v>
      </c>
      <c r="FA35" s="585"/>
      <c r="FB35" s="730"/>
      <c r="FC35" s="730"/>
      <c r="FD35" s="195">
        <f>FD33+FD21</f>
        <v>94</v>
      </c>
      <c r="FE35" s="182"/>
      <c r="FF35" s="183"/>
      <c r="FG35" s="184"/>
      <c r="FH35" s="196">
        <f>FH21+FH33</f>
        <v>28</v>
      </c>
      <c r="FI35" s="185"/>
      <c r="FJ35" s="217"/>
      <c r="FK35" s="527" t="s">
        <v>8</v>
      </c>
      <c r="FL35" s="136">
        <f>FL21+FL33</f>
        <v>5680</v>
      </c>
      <c r="FM35" s="556">
        <f>FM21+FM33</f>
        <v>6453</v>
      </c>
      <c r="FN35" s="557">
        <f>FN21+FN33</f>
        <v>72</v>
      </c>
      <c r="FO35" s="537" t="s">
        <v>47</v>
      </c>
      <c r="FP35" s="584" t="s">
        <v>48</v>
      </c>
      <c r="FQ35" s="585"/>
      <c r="FR35" s="730"/>
      <c r="FS35" s="730"/>
      <c r="FT35" s="195">
        <f>FT33+FT21</f>
        <v>96</v>
      </c>
      <c r="FU35" s="182"/>
      <c r="FV35" s="183"/>
      <c r="FW35" s="184"/>
      <c r="FX35" s="196">
        <f>FX21+FX33</f>
        <v>34</v>
      </c>
      <c r="FY35" s="185"/>
      <c r="FZ35" s="217"/>
      <c r="GA35" s="527" t="s">
        <v>8</v>
      </c>
      <c r="GB35" s="136">
        <f>GB21+GB33</f>
        <v>5680</v>
      </c>
      <c r="GC35" s="556">
        <f>GC21+GC33</f>
        <v>6453</v>
      </c>
      <c r="GD35" s="557">
        <f>GD21+GD33</f>
        <v>72</v>
      </c>
      <c r="GE35" s="537" t="s">
        <v>47</v>
      </c>
      <c r="GF35" s="330"/>
      <c r="GG35" s="330"/>
      <c r="GH35" s="330"/>
      <c r="GI35" s="346">
        <f>GI21+GI33</f>
        <v>40</v>
      </c>
      <c r="GJ35" s="529"/>
      <c r="GK35" s="584" t="s">
        <v>48</v>
      </c>
      <c r="GL35" s="585"/>
      <c r="GM35" s="730"/>
      <c r="GN35" s="730"/>
      <c r="GO35" s="195">
        <f>GO33+GO21</f>
        <v>104</v>
      </c>
      <c r="GP35" s="182"/>
      <c r="GQ35" s="183"/>
      <c r="GR35" s="184"/>
      <c r="GS35" s="196">
        <f>GS21+GS33</f>
        <v>28</v>
      </c>
      <c r="GT35" s="185"/>
      <c r="GU35" s="217"/>
      <c r="GV35" s="527" t="s">
        <v>8</v>
      </c>
      <c r="GW35" s="136">
        <f>GW21+GW33</f>
        <v>5680</v>
      </c>
      <c r="GX35" s="556">
        <f>GX21+GX33</f>
        <v>6453</v>
      </c>
      <c r="GY35" s="557">
        <f>GY21+GY33</f>
        <v>72</v>
      </c>
      <c r="GZ35" s="537" t="s">
        <v>47</v>
      </c>
      <c r="HA35" s="584" t="s">
        <v>48</v>
      </c>
      <c r="HB35" s="585"/>
      <c r="HC35" s="730"/>
      <c r="HD35" s="730"/>
      <c r="HE35" s="195">
        <f>HE33+HE21</f>
        <v>92</v>
      </c>
      <c r="HF35" s="182"/>
      <c r="HG35" s="183"/>
      <c r="HH35" s="184"/>
      <c r="HI35" s="196">
        <f>HI21+HI33</f>
        <v>33</v>
      </c>
      <c r="HJ35" s="330"/>
      <c r="HK35" s="330"/>
      <c r="HL35" s="330"/>
      <c r="HM35" s="346">
        <f>HM21+HM33</f>
        <v>44</v>
      </c>
      <c r="HN35" s="696"/>
    </row>
    <row r="36" spans="1:228" s="625" customFormat="1" ht="4.95" customHeight="1" thickBot="1">
      <c r="A36" s="621"/>
      <c r="B36" s="588"/>
      <c r="C36" s="589"/>
      <c r="D36" s="589"/>
      <c r="E36" s="643"/>
      <c r="F36" s="590"/>
      <c r="G36" s="732"/>
      <c r="H36" s="733"/>
      <c r="I36" s="733"/>
      <c r="J36" s="734"/>
      <c r="K36" s="734"/>
      <c r="L36" s="202"/>
      <c r="M36" s="203"/>
      <c r="N36" s="203"/>
      <c r="O36" s="203"/>
      <c r="P36" s="204"/>
      <c r="Q36" s="205"/>
      <c r="R36" s="643"/>
      <c r="S36" s="588"/>
      <c r="T36" s="589"/>
      <c r="U36" s="589"/>
      <c r="V36" s="643"/>
      <c r="W36" s="594"/>
      <c r="X36" s="733"/>
      <c r="Y36" s="733"/>
      <c r="Z36" s="734"/>
      <c r="AA36" s="734"/>
      <c r="AB36" s="202"/>
      <c r="AC36" s="203"/>
      <c r="AD36" s="203"/>
      <c r="AE36" s="203"/>
      <c r="AF36" s="204"/>
      <c r="AG36" s="205"/>
      <c r="AH36" s="643"/>
      <c r="AI36" s="588"/>
      <c r="AJ36" s="589"/>
      <c r="AK36" s="589"/>
      <c r="AL36" s="643"/>
      <c r="AM36" s="594"/>
      <c r="AN36" s="331"/>
      <c r="AO36" s="331"/>
      <c r="AP36" s="331"/>
      <c r="AQ36" s="735"/>
      <c r="AR36" s="732"/>
      <c r="AS36" s="733"/>
      <c r="AT36" s="733"/>
      <c r="AU36" s="734"/>
      <c r="AV36" s="734"/>
      <c r="AW36" s="337"/>
      <c r="AX36" s="203"/>
      <c r="AY36" s="203"/>
      <c r="AZ36" s="203"/>
      <c r="BA36" s="204"/>
      <c r="BB36" s="205"/>
      <c r="BC36" s="643"/>
      <c r="BD36" s="588"/>
      <c r="BE36" s="589"/>
      <c r="BF36" s="589"/>
      <c r="BG36" s="643"/>
      <c r="BH36" s="594"/>
      <c r="BI36" s="733"/>
      <c r="BJ36" s="733"/>
      <c r="BK36" s="734"/>
      <c r="BL36" s="734"/>
      <c r="BM36" s="202"/>
      <c r="BN36" s="203"/>
      <c r="BO36" s="203"/>
      <c r="BP36" s="203"/>
      <c r="BQ36" s="204"/>
      <c r="BR36" s="205"/>
      <c r="BS36" s="643"/>
      <c r="BT36" s="588"/>
      <c r="BU36" s="589"/>
      <c r="BV36" s="589"/>
      <c r="BW36" s="643"/>
      <c r="BX36" s="594"/>
      <c r="BY36" s="331"/>
      <c r="BZ36" s="331"/>
      <c r="CA36" s="331"/>
      <c r="CB36" s="682"/>
      <c r="CC36" s="732"/>
      <c r="CD36" s="733"/>
      <c r="CE36" s="733"/>
      <c r="CF36" s="734"/>
      <c r="CG36" s="734"/>
      <c r="CH36" s="202"/>
      <c r="CI36" s="203"/>
      <c r="CJ36" s="203"/>
      <c r="CK36" s="203"/>
      <c r="CL36" s="204"/>
      <c r="CM36" s="205"/>
      <c r="CN36" s="643"/>
      <c r="CO36" s="588"/>
      <c r="CP36" s="589"/>
      <c r="CQ36" s="589"/>
      <c r="CR36" s="643"/>
      <c r="CS36" s="594"/>
      <c r="CT36" s="733"/>
      <c r="CU36" s="733"/>
      <c r="CV36" s="734"/>
      <c r="CW36" s="734"/>
      <c r="CX36" s="202"/>
      <c r="CY36" s="203"/>
      <c r="CZ36" s="203"/>
      <c r="DA36" s="203"/>
      <c r="DB36" s="204"/>
      <c r="DC36" s="205"/>
      <c r="DD36" s="643"/>
      <c r="DE36" s="588"/>
      <c r="DF36" s="589"/>
      <c r="DG36" s="589"/>
      <c r="DH36" s="643"/>
      <c r="DI36" s="594"/>
      <c r="DJ36" s="331"/>
      <c r="DK36" s="331"/>
      <c r="DL36" s="331"/>
      <c r="DM36" s="683"/>
      <c r="DN36" s="732"/>
      <c r="DO36" s="733"/>
      <c r="DP36" s="733"/>
      <c r="DQ36" s="734"/>
      <c r="DR36" s="734"/>
      <c r="DS36" s="202"/>
      <c r="DT36" s="203"/>
      <c r="DU36" s="203"/>
      <c r="DV36" s="203"/>
      <c r="DW36" s="204"/>
      <c r="DX36" s="205"/>
      <c r="DY36" s="643"/>
      <c r="DZ36" s="588"/>
      <c r="EA36" s="589"/>
      <c r="EB36" s="589"/>
      <c r="EC36" s="643"/>
      <c r="ED36" s="594"/>
      <c r="EE36" s="733"/>
      <c r="EF36" s="733"/>
      <c r="EG36" s="734"/>
      <c r="EH36" s="734"/>
      <c r="EI36" s="202"/>
      <c r="EJ36" s="203"/>
      <c r="EK36" s="203"/>
      <c r="EL36" s="203"/>
      <c r="EM36" s="204"/>
      <c r="EN36" s="205"/>
      <c r="EO36" s="643"/>
      <c r="EP36" s="588"/>
      <c r="EQ36" s="589"/>
      <c r="ER36" s="589"/>
      <c r="ES36" s="643"/>
      <c r="ET36" s="594"/>
      <c r="EU36" s="331"/>
      <c r="EV36" s="331"/>
      <c r="EW36" s="331"/>
      <c r="EX36" s="684"/>
      <c r="EY36" s="732"/>
      <c r="EZ36" s="733"/>
      <c r="FA36" s="733"/>
      <c r="FB36" s="734"/>
      <c r="FC36" s="734"/>
      <c r="FD36" s="202"/>
      <c r="FE36" s="203"/>
      <c r="FF36" s="203"/>
      <c r="FG36" s="203"/>
      <c r="FH36" s="204"/>
      <c r="FI36" s="205"/>
      <c r="FJ36" s="643"/>
      <c r="FK36" s="588"/>
      <c r="FL36" s="589"/>
      <c r="FM36" s="589"/>
      <c r="FN36" s="643"/>
      <c r="FO36" s="594"/>
      <c r="FP36" s="733"/>
      <c r="FQ36" s="733"/>
      <c r="FR36" s="734"/>
      <c r="FS36" s="734"/>
      <c r="FT36" s="202"/>
      <c r="FU36" s="203"/>
      <c r="FV36" s="203"/>
      <c r="FW36" s="203"/>
      <c r="FX36" s="204"/>
      <c r="FY36" s="205"/>
      <c r="FZ36" s="643"/>
      <c r="GA36" s="588"/>
      <c r="GB36" s="589"/>
      <c r="GC36" s="589"/>
      <c r="GD36" s="643"/>
      <c r="GE36" s="594"/>
      <c r="GF36" s="331"/>
      <c r="GG36" s="331"/>
      <c r="GH36" s="331"/>
      <c r="GI36" s="648"/>
      <c r="GJ36" s="732"/>
      <c r="GK36" s="733"/>
      <c r="GL36" s="733"/>
      <c r="GM36" s="734"/>
      <c r="GN36" s="734"/>
      <c r="GO36" s="202"/>
      <c r="GP36" s="203"/>
      <c r="GQ36" s="203"/>
      <c r="GR36" s="203"/>
      <c r="GS36" s="204"/>
      <c r="GT36" s="205"/>
      <c r="GU36" s="643"/>
      <c r="GV36" s="588"/>
      <c r="GW36" s="589"/>
      <c r="GX36" s="589"/>
      <c r="GY36" s="643"/>
      <c r="GZ36" s="594"/>
      <c r="HA36" s="733"/>
      <c r="HB36" s="733"/>
      <c r="HC36" s="734"/>
      <c r="HD36" s="734"/>
      <c r="HE36" s="202"/>
      <c r="HF36" s="203"/>
      <c r="HG36" s="203"/>
      <c r="HH36" s="203"/>
      <c r="HI36" s="204"/>
      <c r="HJ36" s="331"/>
      <c r="HK36" s="331"/>
      <c r="HL36" s="331"/>
      <c r="HM36" s="648"/>
      <c r="HN36" s="649"/>
    </row>
    <row r="37" spans="1:228" s="625" customFormat="1" ht="18" customHeight="1" thickBot="1">
      <c r="A37" s="621"/>
      <c r="B37" s="660"/>
      <c r="C37" s="643"/>
      <c r="D37" s="734"/>
      <c r="E37" s="643"/>
      <c r="F37" s="858" t="s">
        <v>132</v>
      </c>
      <c r="G37" s="660"/>
      <c r="H37" s="596" t="s">
        <v>50</v>
      </c>
      <c r="I37" s="596"/>
      <c r="J37" s="734"/>
      <c r="K37" s="734"/>
      <c r="L37" s="211">
        <f>L35-L7</f>
        <v>88</v>
      </c>
      <c r="M37" s="212">
        <f>M35-M9</f>
        <v>0</v>
      </c>
      <c r="N37" s="212">
        <f>N35-N9</f>
        <v>0</v>
      </c>
      <c r="O37" s="212">
        <f>O35-O9</f>
        <v>0</v>
      </c>
      <c r="P37" s="847">
        <v>2</v>
      </c>
      <c r="Q37" s="191"/>
      <c r="R37" s="643"/>
      <c r="S37" s="660"/>
      <c r="T37" s="643"/>
      <c r="U37" s="734"/>
      <c r="V37" s="643"/>
      <c r="W37" s="597" t="s">
        <v>49</v>
      </c>
      <c r="X37" s="596" t="s">
        <v>50</v>
      </c>
      <c r="Y37" s="596"/>
      <c r="Z37" s="734"/>
      <c r="AA37" s="734"/>
      <c r="AB37" s="211">
        <f>AB35-AB7</f>
        <v>75</v>
      </c>
      <c r="AC37" s="212">
        <f>AC35-AC9</f>
        <v>0</v>
      </c>
      <c r="AD37" s="212">
        <f>AD35-AD9</f>
        <v>0</v>
      </c>
      <c r="AE37" s="212">
        <f>AE35-AE9</f>
        <v>0</v>
      </c>
      <c r="AF37" s="847">
        <v>8</v>
      </c>
      <c r="AG37" s="848"/>
      <c r="AH37" s="849"/>
      <c r="AI37" s="850"/>
      <c r="AJ37" s="849"/>
      <c r="AK37" s="849"/>
      <c r="AL37" s="849"/>
      <c r="AM37" s="846" t="s">
        <v>49</v>
      </c>
      <c r="AN37" s="848"/>
      <c r="AO37" s="848"/>
      <c r="AP37" s="848"/>
      <c r="AQ37" s="851">
        <v>8</v>
      </c>
      <c r="AR37" s="660"/>
      <c r="AS37" s="596" t="s">
        <v>50</v>
      </c>
      <c r="AT37" s="596"/>
      <c r="AU37" s="734"/>
      <c r="AV37" s="734"/>
      <c r="AW37" s="211">
        <f>AW35-AW7</f>
        <v>78</v>
      </c>
      <c r="AX37" s="212">
        <f>AX35-AX9</f>
        <v>0</v>
      </c>
      <c r="AY37" s="212">
        <f>AY35-AY9</f>
        <v>0</v>
      </c>
      <c r="AZ37" s="212">
        <f>AZ35-AZ9</f>
        <v>0</v>
      </c>
      <c r="BA37" s="847">
        <v>9</v>
      </c>
      <c r="BB37" s="191"/>
      <c r="BC37" s="643"/>
      <c r="BD37" s="660"/>
      <c r="BE37" s="643"/>
      <c r="BF37" s="734"/>
      <c r="BG37" s="643"/>
      <c r="BH37" s="597" t="s">
        <v>49</v>
      </c>
      <c r="BI37" s="596" t="s">
        <v>50</v>
      </c>
      <c r="BJ37" s="596"/>
      <c r="BK37" s="734"/>
      <c r="BL37" s="734"/>
      <c r="BM37" s="211">
        <f>BM35-BM7</f>
        <v>88</v>
      </c>
      <c r="BN37" s="212">
        <f>BN35-BN9</f>
        <v>0</v>
      </c>
      <c r="BO37" s="212">
        <f>BO35-BO9</f>
        <v>0</v>
      </c>
      <c r="BP37" s="212">
        <f>BP35-BP9</f>
        <v>0</v>
      </c>
      <c r="BQ37" s="847">
        <v>4</v>
      </c>
      <c r="BR37" s="852"/>
      <c r="BS37" s="853"/>
      <c r="BT37" s="854"/>
      <c r="BU37" s="853"/>
      <c r="BV37" s="853"/>
      <c r="BW37" s="853"/>
      <c r="BX37" s="855" t="s">
        <v>49</v>
      </c>
      <c r="BY37" s="852"/>
      <c r="BZ37" s="852"/>
      <c r="CA37" s="852"/>
      <c r="CB37" s="856">
        <v>5</v>
      </c>
      <c r="CC37" s="660"/>
      <c r="CD37" s="596" t="s">
        <v>50</v>
      </c>
      <c r="CE37" s="596"/>
      <c r="CF37" s="734"/>
      <c r="CG37" s="734"/>
      <c r="CH37" s="211">
        <f>CH35-CH7</f>
        <v>85</v>
      </c>
      <c r="CI37" s="212">
        <f>CI35-CI9</f>
        <v>0</v>
      </c>
      <c r="CJ37" s="212">
        <f>CJ35-CJ9</f>
        <v>0</v>
      </c>
      <c r="CK37" s="212">
        <f>CK35-CK9</f>
        <v>0</v>
      </c>
      <c r="CL37" s="847">
        <v>8</v>
      </c>
      <c r="CM37" s="191"/>
      <c r="CN37" s="643"/>
      <c r="CO37" s="660"/>
      <c r="CP37" s="643"/>
      <c r="CQ37" s="734"/>
      <c r="CR37" s="643"/>
      <c r="CS37" s="597" t="s">
        <v>49</v>
      </c>
      <c r="CT37" s="596" t="s">
        <v>50</v>
      </c>
      <c r="CU37" s="596"/>
      <c r="CV37" s="734"/>
      <c r="CW37" s="734"/>
      <c r="CX37" s="211">
        <f>CX35-CX7</f>
        <v>79</v>
      </c>
      <c r="CY37" s="212">
        <f>CY35-CY9</f>
        <v>0</v>
      </c>
      <c r="CZ37" s="212">
        <f>CZ35-CZ9</f>
        <v>0</v>
      </c>
      <c r="DA37" s="212">
        <f>DA35-DA9</f>
        <v>0</v>
      </c>
      <c r="DB37" s="847">
        <v>8</v>
      </c>
      <c r="DC37" s="852"/>
      <c r="DD37" s="853"/>
      <c r="DE37" s="854"/>
      <c r="DF37" s="853"/>
      <c r="DG37" s="853"/>
      <c r="DH37" s="853"/>
      <c r="DI37" s="855" t="s">
        <v>49</v>
      </c>
      <c r="DJ37" s="852"/>
      <c r="DK37" s="852"/>
      <c r="DL37" s="852"/>
      <c r="DM37" s="856">
        <v>2</v>
      </c>
      <c r="DN37" s="660"/>
      <c r="DO37" s="596" t="s">
        <v>50</v>
      </c>
      <c r="DP37" s="596"/>
      <c r="DQ37" s="734"/>
      <c r="DR37" s="734"/>
      <c r="DS37" s="211">
        <f>DS35-DS7</f>
        <v>91</v>
      </c>
      <c r="DT37" s="212">
        <f>DT35-DT9</f>
        <v>0</v>
      </c>
      <c r="DU37" s="212">
        <f>DU35-DU9</f>
        <v>0</v>
      </c>
      <c r="DV37" s="212">
        <f>DV35-DV9</f>
        <v>0</v>
      </c>
      <c r="DW37" s="847">
        <v>7</v>
      </c>
      <c r="DX37" s="191"/>
      <c r="DY37" s="643"/>
      <c r="DZ37" s="660"/>
      <c r="EA37" s="643"/>
      <c r="EB37" s="734"/>
      <c r="EC37" s="643"/>
      <c r="ED37" s="597" t="s">
        <v>49</v>
      </c>
      <c r="EE37" s="596" t="s">
        <v>50</v>
      </c>
      <c r="EF37" s="596"/>
      <c r="EG37" s="734"/>
      <c r="EH37" s="734"/>
      <c r="EI37" s="211">
        <f>EI35-EI7</f>
        <v>86</v>
      </c>
      <c r="EJ37" s="212">
        <f>EJ35-EJ9</f>
        <v>0</v>
      </c>
      <c r="EK37" s="212">
        <f>EK35-EK9</f>
        <v>0</v>
      </c>
      <c r="EL37" s="212">
        <f>EL35-EL9</f>
        <v>0</v>
      </c>
      <c r="EM37" s="847">
        <v>7</v>
      </c>
      <c r="EN37" s="847"/>
      <c r="EO37" s="856"/>
      <c r="EP37" s="857"/>
      <c r="EQ37" s="856"/>
      <c r="ER37" s="856"/>
      <c r="ES37" s="856"/>
      <c r="ET37" s="855" t="s">
        <v>49</v>
      </c>
      <c r="EU37" s="847"/>
      <c r="EV37" s="847"/>
      <c r="EW37" s="847"/>
      <c r="EX37" s="856">
        <v>4</v>
      </c>
      <c r="EY37" s="660"/>
      <c r="EZ37" s="596" t="s">
        <v>50</v>
      </c>
      <c r="FA37" s="596"/>
      <c r="FB37" s="734"/>
      <c r="FC37" s="734"/>
      <c r="FD37" s="211">
        <f>FD35-FD7</f>
        <v>80</v>
      </c>
      <c r="FE37" s="212">
        <f>FE35-FE9</f>
        <v>0</v>
      </c>
      <c r="FF37" s="212">
        <f>FF35-FF9</f>
        <v>0</v>
      </c>
      <c r="FG37" s="212">
        <f>FG35-FG9</f>
        <v>0</v>
      </c>
      <c r="FH37" s="847">
        <v>5</v>
      </c>
      <c r="FI37" s="191"/>
      <c r="FJ37" s="643"/>
      <c r="FK37" s="660"/>
      <c r="FL37" s="643"/>
      <c r="FM37" s="734"/>
      <c r="FN37" s="643"/>
      <c r="FO37" s="597" t="s">
        <v>49</v>
      </c>
      <c r="FP37" s="596" t="s">
        <v>50</v>
      </c>
      <c r="FQ37" s="596"/>
      <c r="FR37" s="734"/>
      <c r="FS37" s="734"/>
      <c r="FT37" s="211">
        <f>FT35-FT7</f>
        <v>74</v>
      </c>
      <c r="FU37" s="212">
        <f>FU35-FU9</f>
        <v>0</v>
      </c>
      <c r="FV37" s="212">
        <f>FV35-FV9</f>
        <v>0</v>
      </c>
      <c r="FW37" s="212">
        <f>FW35-FW9</f>
        <v>0</v>
      </c>
      <c r="FX37" s="847">
        <v>8</v>
      </c>
      <c r="FY37" s="847"/>
      <c r="FZ37" s="856"/>
      <c r="GA37" s="857"/>
      <c r="GB37" s="856"/>
      <c r="GC37" s="856"/>
      <c r="GD37" s="856"/>
      <c r="GE37" s="855" t="s">
        <v>49</v>
      </c>
      <c r="GF37" s="847"/>
      <c r="GG37" s="847"/>
      <c r="GH37" s="847"/>
      <c r="GI37" s="856">
        <v>5</v>
      </c>
      <c r="GJ37" s="660"/>
      <c r="GK37" s="596" t="s">
        <v>50</v>
      </c>
      <c r="GL37" s="596"/>
      <c r="GM37" s="734"/>
      <c r="GN37" s="734"/>
      <c r="GO37" s="211">
        <f>GO35-GO7</f>
        <v>81</v>
      </c>
      <c r="GP37" s="212">
        <f>GP35-GP9</f>
        <v>0</v>
      </c>
      <c r="GQ37" s="212">
        <f>GQ35-GQ9</f>
        <v>0</v>
      </c>
      <c r="GR37" s="212">
        <f>GR35-GR9</f>
        <v>0</v>
      </c>
      <c r="GS37" s="847">
        <v>7</v>
      </c>
      <c r="GT37" s="191"/>
      <c r="GU37" s="643"/>
      <c r="GV37" s="660"/>
      <c r="GW37" s="643"/>
      <c r="GX37" s="734"/>
      <c r="GY37" s="643"/>
      <c r="GZ37" s="597" t="s">
        <v>49</v>
      </c>
      <c r="HA37" s="596" t="s">
        <v>50</v>
      </c>
      <c r="HB37" s="596"/>
      <c r="HC37" s="734"/>
      <c r="HD37" s="734"/>
      <c r="HE37" s="211">
        <f>HE35-HE7</f>
        <v>75</v>
      </c>
      <c r="HF37" s="212">
        <f>HF35-HF9</f>
        <v>0</v>
      </c>
      <c r="HG37" s="212">
        <f>HG35-HG9</f>
        <v>0</v>
      </c>
      <c r="HH37" s="212">
        <f>HH35-HH9</f>
        <v>0</v>
      </c>
      <c r="HI37" s="847">
        <v>8</v>
      </c>
      <c r="HJ37" s="847"/>
      <c r="HK37" s="847"/>
      <c r="HL37" s="847"/>
      <c r="HM37" s="856">
        <v>3</v>
      </c>
      <c r="HN37" s="649"/>
    </row>
    <row r="38" spans="1:228" s="625" customFormat="1" ht="3.25" customHeight="1" thickBot="1">
      <c r="A38" s="621"/>
      <c r="B38" s="660"/>
      <c r="C38" s="643"/>
      <c r="D38" s="643"/>
      <c r="E38" s="643"/>
      <c r="F38" s="736"/>
      <c r="G38" s="660"/>
      <c r="H38" s="737"/>
      <c r="I38" s="737"/>
      <c r="J38" s="643"/>
      <c r="K38" s="643"/>
      <c r="L38" s="191"/>
      <c r="M38" s="217"/>
      <c r="N38" s="217"/>
      <c r="O38" s="217"/>
      <c r="P38" s="191"/>
      <c r="Q38" s="191"/>
      <c r="R38" s="643"/>
      <c r="S38" s="660"/>
      <c r="T38" s="643"/>
      <c r="U38" s="643"/>
      <c r="V38" s="643"/>
      <c r="W38" s="658"/>
      <c r="X38" s="737"/>
      <c r="Y38" s="737"/>
      <c r="Z38" s="643"/>
      <c r="AA38" s="643"/>
      <c r="AB38" s="191"/>
      <c r="AC38" s="217"/>
      <c r="AD38" s="217"/>
      <c r="AE38" s="217"/>
      <c r="AF38" s="191"/>
      <c r="AG38" s="191"/>
      <c r="AH38" s="643"/>
      <c r="AI38" s="660"/>
      <c r="AJ38" s="643"/>
      <c r="AK38" s="643"/>
      <c r="AL38" s="643"/>
      <c r="AM38" s="658"/>
      <c r="AN38" s="330"/>
      <c r="AO38" s="330"/>
      <c r="AP38" s="330"/>
      <c r="AQ38" s="735"/>
      <c r="AR38" s="660"/>
      <c r="AS38" s="737"/>
      <c r="AT38" s="737"/>
      <c r="AU38" s="643"/>
      <c r="AV38" s="643"/>
      <c r="AW38" s="338"/>
      <c r="AX38" s="217"/>
      <c r="AY38" s="217"/>
      <c r="AZ38" s="217"/>
      <c r="BA38" s="191"/>
      <c r="BB38" s="191"/>
      <c r="BC38" s="643"/>
      <c r="BD38" s="660"/>
      <c r="BE38" s="643"/>
      <c r="BF38" s="643"/>
      <c r="BG38" s="643"/>
      <c r="BH38" s="658"/>
      <c r="BI38" s="737"/>
      <c r="BJ38" s="737"/>
      <c r="BK38" s="643"/>
      <c r="BL38" s="643"/>
      <c r="BM38" s="191"/>
      <c r="BN38" s="217"/>
      <c r="BO38" s="217"/>
      <c r="BP38" s="217"/>
      <c r="BQ38" s="191"/>
      <c r="BR38" s="191"/>
      <c r="BS38" s="643"/>
      <c r="BT38" s="660"/>
      <c r="BU38" s="643"/>
      <c r="BV38" s="643"/>
      <c r="BW38" s="643"/>
      <c r="BX38" s="658"/>
      <c r="BY38" s="330"/>
      <c r="BZ38" s="330"/>
      <c r="CA38" s="330"/>
      <c r="CB38" s="682"/>
      <c r="CC38" s="660"/>
      <c r="CD38" s="737"/>
      <c r="CE38" s="737"/>
      <c r="CF38" s="643"/>
      <c r="CG38" s="643"/>
      <c r="CH38" s="191"/>
      <c r="CI38" s="217"/>
      <c r="CJ38" s="217"/>
      <c r="CK38" s="217"/>
      <c r="CL38" s="191"/>
      <c r="CM38" s="191"/>
      <c r="CN38" s="643"/>
      <c r="CO38" s="660"/>
      <c r="CP38" s="643"/>
      <c r="CQ38" s="643"/>
      <c r="CR38" s="643"/>
      <c r="CS38" s="658"/>
      <c r="CT38" s="737"/>
      <c r="CU38" s="737"/>
      <c r="CV38" s="643"/>
      <c r="CW38" s="643"/>
      <c r="CX38" s="191"/>
      <c r="CY38" s="217"/>
      <c r="CZ38" s="217"/>
      <c r="DA38" s="217"/>
      <c r="DB38" s="191"/>
      <c r="DC38" s="191"/>
      <c r="DD38" s="643"/>
      <c r="DE38" s="660"/>
      <c r="DF38" s="643"/>
      <c r="DG38" s="643"/>
      <c r="DH38" s="643"/>
      <c r="DI38" s="658"/>
      <c r="DJ38" s="330"/>
      <c r="DK38" s="330"/>
      <c r="DL38" s="330"/>
      <c r="DM38" s="683"/>
      <c r="DN38" s="660"/>
      <c r="DO38" s="737"/>
      <c r="DP38" s="737"/>
      <c r="DQ38" s="643"/>
      <c r="DR38" s="643"/>
      <c r="DS38" s="191"/>
      <c r="DT38" s="217"/>
      <c r="DU38" s="217"/>
      <c r="DV38" s="217"/>
      <c r="DW38" s="191"/>
      <c r="DX38" s="191"/>
      <c r="DY38" s="643"/>
      <c r="DZ38" s="660"/>
      <c r="EA38" s="643"/>
      <c r="EB38" s="643"/>
      <c r="EC38" s="643"/>
      <c r="ED38" s="658"/>
      <c r="EE38" s="737"/>
      <c r="EF38" s="737"/>
      <c r="EG38" s="643"/>
      <c r="EH38" s="643"/>
      <c r="EI38" s="191"/>
      <c r="EJ38" s="217"/>
      <c r="EK38" s="217"/>
      <c r="EL38" s="217"/>
      <c r="EM38" s="191"/>
      <c r="EN38" s="191"/>
      <c r="EO38" s="643"/>
      <c r="EP38" s="660"/>
      <c r="EQ38" s="643"/>
      <c r="ER38" s="643"/>
      <c r="ES38" s="643"/>
      <c r="ET38" s="658"/>
      <c r="EU38" s="330"/>
      <c r="EV38" s="330"/>
      <c r="EW38" s="330"/>
      <c r="EX38" s="684"/>
      <c r="EY38" s="660"/>
      <c r="EZ38" s="737"/>
      <c r="FA38" s="737"/>
      <c r="FB38" s="643"/>
      <c r="FC38" s="643"/>
      <c r="FD38" s="191"/>
      <c r="FE38" s="217"/>
      <c r="FF38" s="217"/>
      <c r="FG38" s="217"/>
      <c r="FH38" s="191"/>
      <c r="FI38" s="191"/>
      <c r="FJ38" s="643"/>
      <c r="FK38" s="660"/>
      <c r="FL38" s="643"/>
      <c r="FM38" s="643"/>
      <c r="FN38" s="643"/>
      <c r="FO38" s="658"/>
      <c r="FP38" s="737"/>
      <c r="FQ38" s="737"/>
      <c r="FR38" s="643"/>
      <c r="FS38" s="643"/>
      <c r="FT38" s="191"/>
      <c r="FU38" s="217"/>
      <c r="FV38" s="217"/>
      <c r="FW38" s="217"/>
      <c r="FX38" s="191"/>
      <c r="FY38" s="191"/>
      <c r="FZ38" s="643"/>
      <c r="GA38" s="660"/>
      <c r="GB38" s="643"/>
      <c r="GC38" s="643"/>
      <c r="GD38" s="643"/>
      <c r="GE38" s="658"/>
      <c r="GF38" s="330"/>
      <c r="GG38" s="330"/>
      <c r="GH38" s="330"/>
      <c r="GI38" s="648"/>
      <c r="GJ38" s="660"/>
      <c r="GK38" s="737"/>
      <c r="GL38" s="737"/>
      <c r="GM38" s="643"/>
      <c r="GN38" s="643"/>
      <c r="GO38" s="191"/>
      <c r="GP38" s="217"/>
      <c r="GQ38" s="217"/>
      <c r="GR38" s="217"/>
      <c r="GS38" s="191"/>
      <c r="GT38" s="191"/>
      <c r="GU38" s="643"/>
      <c r="GV38" s="660"/>
      <c r="GW38" s="643"/>
      <c r="GX38" s="643"/>
      <c r="GY38" s="643"/>
      <c r="GZ38" s="658"/>
      <c r="HA38" s="737"/>
      <c r="HB38" s="737"/>
      <c r="HC38" s="643"/>
      <c r="HD38" s="643"/>
      <c r="HE38" s="191"/>
      <c r="HF38" s="217"/>
      <c r="HG38" s="217"/>
      <c r="HH38" s="217"/>
      <c r="HI38" s="191"/>
      <c r="HJ38" s="330"/>
      <c r="HK38" s="330"/>
      <c r="HL38" s="330"/>
      <c r="HM38" s="648"/>
      <c r="HN38" s="649"/>
    </row>
    <row r="39" spans="1:228" s="744" customFormat="1" ht="16" customHeight="1" thickBot="1">
      <c r="A39" s="622"/>
      <c r="B39" s="738"/>
      <c r="C39" s="203"/>
      <c r="D39" s="203"/>
      <c r="E39" s="203"/>
      <c r="F39" s="739"/>
      <c r="G39" s="738"/>
      <c r="H39" s="737"/>
      <c r="I39" s="737"/>
      <c r="J39" s="203"/>
      <c r="K39" s="203"/>
      <c r="L39" s="901" t="s">
        <v>92</v>
      </c>
      <c r="M39" s="902"/>
      <c r="N39" s="902"/>
      <c r="O39" s="902"/>
      <c r="P39" s="902"/>
      <c r="Q39" s="902"/>
      <c r="R39" s="902"/>
      <c r="S39" s="902"/>
      <c r="T39" s="902"/>
      <c r="U39" s="902"/>
      <c r="V39" s="902"/>
      <c r="W39" s="902"/>
      <c r="X39" s="902"/>
      <c r="Y39" s="902"/>
      <c r="Z39" s="902"/>
      <c r="AA39" s="902"/>
      <c r="AB39" s="902"/>
      <c r="AC39" s="902"/>
      <c r="AD39" s="902"/>
      <c r="AE39" s="902"/>
      <c r="AF39" s="903"/>
      <c r="AG39" s="344"/>
      <c r="AH39" s="203"/>
      <c r="AI39" s="738"/>
      <c r="AJ39" s="203"/>
      <c r="AK39" s="203"/>
      <c r="AL39" s="203"/>
      <c r="AM39" s="740"/>
      <c r="AN39" s="345"/>
      <c r="AO39" s="345"/>
      <c r="AP39" s="345"/>
      <c r="AQ39" s="741">
        <f>AQ35</f>
        <v>36</v>
      </c>
      <c r="AR39" s="738"/>
      <c r="AS39" s="737"/>
      <c r="AT39" s="737"/>
      <c r="AU39" s="203"/>
      <c r="AV39" s="203"/>
      <c r="AW39" s="901" t="s">
        <v>92</v>
      </c>
      <c r="AX39" s="902"/>
      <c r="AY39" s="902"/>
      <c r="AZ39" s="902"/>
      <c r="BA39" s="902"/>
      <c r="BB39" s="902"/>
      <c r="BC39" s="902"/>
      <c r="BD39" s="902"/>
      <c r="BE39" s="902"/>
      <c r="BF39" s="902"/>
      <c r="BG39" s="902"/>
      <c r="BH39" s="902"/>
      <c r="BI39" s="902"/>
      <c r="BJ39" s="902"/>
      <c r="BK39" s="902"/>
      <c r="BL39" s="902"/>
      <c r="BM39" s="902"/>
      <c r="BN39" s="902"/>
      <c r="BO39" s="902"/>
      <c r="BP39" s="902"/>
      <c r="BQ39" s="903"/>
      <c r="BR39" s="344"/>
      <c r="BS39" s="203"/>
      <c r="BT39" s="738"/>
      <c r="BU39" s="203"/>
      <c r="BV39" s="203"/>
      <c r="BW39" s="203"/>
      <c r="BX39" s="740"/>
      <c r="BY39" s="345"/>
      <c r="BZ39" s="345"/>
      <c r="CA39" s="345"/>
      <c r="CB39" s="741">
        <f>CB35</f>
        <v>34</v>
      </c>
      <c r="CC39" s="738"/>
      <c r="CD39" s="737"/>
      <c r="CE39" s="737"/>
      <c r="CF39" s="203"/>
      <c r="CG39" s="203"/>
      <c r="CH39" s="901" t="s">
        <v>92</v>
      </c>
      <c r="CI39" s="902"/>
      <c r="CJ39" s="902"/>
      <c r="CK39" s="902"/>
      <c r="CL39" s="902"/>
      <c r="CM39" s="902"/>
      <c r="CN39" s="902"/>
      <c r="CO39" s="902"/>
      <c r="CP39" s="902"/>
      <c r="CQ39" s="902"/>
      <c r="CR39" s="902"/>
      <c r="CS39" s="902"/>
      <c r="CT39" s="902"/>
      <c r="CU39" s="902"/>
      <c r="CV39" s="902"/>
      <c r="CW39" s="902"/>
      <c r="CX39" s="902"/>
      <c r="CY39" s="902"/>
      <c r="CZ39" s="902"/>
      <c r="DA39" s="902"/>
      <c r="DB39" s="903"/>
      <c r="DC39" s="344"/>
      <c r="DD39" s="203"/>
      <c r="DE39" s="738"/>
      <c r="DF39" s="203"/>
      <c r="DG39" s="203"/>
      <c r="DH39" s="203"/>
      <c r="DI39" s="740"/>
      <c r="DJ39" s="345"/>
      <c r="DK39" s="345"/>
      <c r="DL39" s="345"/>
      <c r="DM39" s="741">
        <f>DM35</f>
        <v>38</v>
      </c>
      <c r="DN39" s="738"/>
      <c r="DO39" s="737"/>
      <c r="DP39" s="737"/>
      <c r="DQ39" s="203"/>
      <c r="DR39" s="203"/>
      <c r="DS39" s="901" t="s">
        <v>92</v>
      </c>
      <c r="DT39" s="902"/>
      <c r="DU39" s="902"/>
      <c r="DV39" s="902"/>
      <c r="DW39" s="902"/>
      <c r="DX39" s="902"/>
      <c r="DY39" s="902"/>
      <c r="DZ39" s="902"/>
      <c r="EA39" s="902"/>
      <c r="EB39" s="902"/>
      <c r="EC39" s="902"/>
      <c r="ED39" s="902"/>
      <c r="EE39" s="902"/>
      <c r="EF39" s="902"/>
      <c r="EG39" s="902"/>
      <c r="EH39" s="902"/>
      <c r="EI39" s="902"/>
      <c r="EJ39" s="902"/>
      <c r="EK39" s="902"/>
      <c r="EL39" s="902"/>
      <c r="EM39" s="903"/>
      <c r="EN39" s="344"/>
      <c r="EO39" s="203"/>
      <c r="EP39" s="738"/>
      <c r="EQ39" s="203"/>
      <c r="ER39" s="203"/>
      <c r="ES39" s="203"/>
      <c r="ET39" s="740"/>
      <c r="EU39" s="345"/>
      <c r="EV39" s="345"/>
      <c r="EW39" s="345"/>
      <c r="EX39" s="741">
        <f>EX35</f>
        <v>31</v>
      </c>
      <c r="EY39" s="738"/>
      <c r="EZ39" s="737"/>
      <c r="FA39" s="737"/>
      <c r="FB39" s="203"/>
      <c r="FC39" s="203"/>
      <c r="FD39" s="901" t="s">
        <v>92</v>
      </c>
      <c r="FE39" s="902"/>
      <c r="FF39" s="902"/>
      <c r="FG39" s="902"/>
      <c r="FH39" s="902"/>
      <c r="FI39" s="902"/>
      <c r="FJ39" s="902"/>
      <c r="FK39" s="902"/>
      <c r="FL39" s="902"/>
      <c r="FM39" s="902"/>
      <c r="FN39" s="902"/>
      <c r="FO39" s="902"/>
      <c r="FP39" s="902"/>
      <c r="FQ39" s="902"/>
      <c r="FR39" s="902"/>
      <c r="FS39" s="902"/>
      <c r="FT39" s="902"/>
      <c r="FU39" s="902"/>
      <c r="FV39" s="902"/>
      <c r="FW39" s="902"/>
      <c r="FX39" s="903"/>
      <c r="FY39" s="344"/>
      <c r="FZ39" s="203"/>
      <c r="GA39" s="738"/>
      <c r="GB39" s="203"/>
      <c r="GC39" s="203"/>
      <c r="GD39" s="203"/>
      <c r="GE39" s="740"/>
      <c r="GF39" s="345"/>
      <c r="GG39" s="345"/>
      <c r="GH39" s="345"/>
      <c r="GI39" s="741">
        <f>GI35</f>
        <v>40</v>
      </c>
      <c r="GJ39" s="738"/>
      <c r="GK39" s="737"/>
      <c r="GL39" s="737"/>
      <c r="GM39" s="203"/>
      <c r="GN39" s="203"/>
      <c r="GO39" s="901" t="s">
        <v>92</v>
      </c>
      <c r="GP39" s="902"/>
      <c r="GQ39" s="902"/>
      <c r="GR39" s="902"/>
      <c r="GS39" s="902"/>
      <c r="GT39" s="902"/>
      <c r="GU39" s="902"/>
      <c r="GV39" s="902"/>
      <c r="GW39" s="902"/>
      <c r="GX39" s="902"/>
      <c r="GY39" s="902"/>
      <c r="GZ39" s="902"/>
      <c r="HA39" s="902"/>
      <c r="HB39" s="902"/>
      <c r="HC39" s="902"/>
      <c r="HD39" s="902"/>
      <c r="HE39" s="902"/>
      <c r="HF39" s="902"/>
      <c r="HG39" s="902"/>
      <c r="HH39" s="902"/>
      <c r="HI39" s="903"/>
      <c r="HJ39" s="344"/>
      <c r="HK39" s="203"/>
      <c r="HL39" s="738"/>
      <c r="HM39" s="741">
        <f>HM35</f>
        <v>44</v>
      </c>
      <c r="HN39" s="742"/>
      <c r="HO39" s="203"/>
      <c r="HP39" s="740"/>
      <c r="HQ39" s="345"/>
      <c r="HR39" s="345"/>
      <c r="HS39" s="345"/>
      <c r="HT39" s="743">
        <f>HT35</f>
        <v>0</v>
      </c>
    </row>
    <row r="40" spans="1:228" s="625" customFormat="1" ht="3.25" customHeight="1" thickBot="1">
      <c r="A40" s="621"/>
      <c r="B40" s="745"/>
      <c r="C40" s="746"/>
      <c r="D40" s="746"/>
      <c r="E40" s="746"/>
      <c r="F40" s="747"/>
      <c r="G40" s="745"/>
      <c r="H40" s="748"/>
      <c r="I40" s="748"/>
      <c r="J40" s="746"/>
      <c r="K40" s="746"/>
      <c r="L40" s="749"/>
      <c r="M40" s="746"/>
      <c r="N40" s="746"/>
      <c r="O40" s="746"/>
      <c r="P40" s="749"/>
      <c r="Q40" s="749"/>
      <c r="R40" s="746"/>
      <c r="S40" s="745"/>
      <c r="T40" s="746"/>
      <c r="U40" s="746"/>
      <c r="V40" s="746"/>
      <c r="W40" s="746"/>
      <c r="X40" s="748"/>
      <c r="Y40" s="748"/>
      <c r="Z40" s="746"/>
      <c r="AA40" s="746"/>
      <c r="AB40" s="749"/>
      <c r="AC40" s="746"/>
      <c r="AD40" s="746"/>
      <c r="AE40" s="746"/>
      <c r="AF40" s="749"/>
      <c r="AG40" s="749"/>
      <c r="AH40" s="746"/>
      <c r="AI40" s="745"/>
      <c r="AJ40" s="746"/>
      <c r="AK40" s="746"/>
      <c r="AL40" s="746"/>
      <c r="AM40" s="746"/>
      <c r="AN40" s="750"/>
      <c r="AO40" s="750"/>
      <c r="AP40" s="750"/>
      <c r="AQ40" s="751"/>
      <c r="AR40" s="745"/>
      <c r="AS40" s="748"/>
      <c r="AT40" s="748"/>
      <c r="AU40" s="746"/>
      <c r="AV40" s="746"/>
      <c r="AW40" s="750"/>
      <c r="AX40" s="746"/>
      <c r="AY40" s="746"/>
      <c r="AZ40" s="746"/>
      <c r="BA40" s="749"/>
      <c r="BB40" s="749"/>
      <c r="BC40" s="746"/>
      <c r="BD40" s="745"/>
      <c r="BE40" s="746"/>
      <c r="BF40" s="746"/>
      <c r="BG40" s="746"/>
      <c r="BH40" s="746"/>
      <c r="BI40" s="748"/>
      <c r="BJ40" s="748"/>
      <c r="BK40" s="746"/>
      <c r="BL40" s="746"/>
      <c r="BM40" s="749"/>
      <c r="BN40" s="746"/>
      <c r="BO40" s="746"/>
      <c r="BP40" s="746"/>
      <c r="BQ40" s="749"/>
      <c r="BR40" s="749"/>
      <c r="BS40" s="746"/>
      <c r="BT40" s="745"/>
      <c r="BU40" s="746"/>
      <c r="BV40" s="746"/>
      <c r="BW40" s="746"/>
      <c r="BX40" s="746"/>
      <c r="BY40" s="750"/>
      <c r="BZ40" s="750"/>
      <c r="CA40" s="750"/>
      <c r="CB40" s="752"/>
      <c r="CC40" s="745"/>
      <c r="CD40" s="748"/>
      <c r="CE40" s="748"/>
      <c r="CF40" s="746"/>
      <c r="CG40" s="746"/>
      <c r="CH40" s="749"/>
      <c r="CI40" s="746"/>
      <c r="CJ40" s="746"/>
      <c r="CK40" s="746"/>
      <c r="CL40" s="749"/>
      <c r="CM40" s="749"/>
      <c r="CN40" s="746"/>
      <c r="CO40" s="745"/>
      <c r="CP40" s="746"/>
      <c r="CQ40" s="746"/>
      <c r="CR40" s="746"/>
      <c r="CS40" s="746"/>
      <c r="CT40" s="748"/>
      <c r="CU40" s="748"/>
      <c r="CV40" s="746"/>
      <c r="CW40" s="746"/>
      <c r="CX40" s="749"/>
      <c r="CY40" s="746"/>
      <c r="CZ40" s="746"/>
      <c r="DA40" s="746"/>
      <c r="DB40" s="749"/>
      <c r="DC40" s="749"/>
      <c r="DD40" s="746"/>
      <c r="DE40" s="745"/>
      <c r="DF40" s="746"/>
      <c r="DG40" s="746"/>
      <c r="DH40" s="746"/>
      <c r="DI40" s="746"/>
      <c r="DJ40" s="750"/>
      <c r="DK40" s="750"/>
      <c r="DL40" s="750"/>
      <c r="DM40" s="753"/>
      <c r="DN40" s="745"/>
      <c r="DO40" s="748"/>
      <c r="DP40" s="748"/>
      <c r="DQ40" s="746"/>
      <c r="DR40" s="746"/>
      <c r="DS40" s="749"/>
      <c r="DT40" s="746"/>
      <c r="DU40" s="746"/>
      <c r="DV40" s="746"/>
      <c r="DW40" s="749"/>
      <c r="DX40" s="749"/>
      <c r="DY40" s="746"/>
      <c r="DZ40" s="745"/>
      <c r="EA40" s="746"/>
      <c r="EB40" s="746"/>
      <c r="EC40" s="746"/>
      <c r="ED40" s="746"/>
      <c r="EE40" s="748"/>
      <c r="EF40" s="748"/>
      <c r="EG40" s="746"/>
      <c r="EH40" s="746"/>
      <c r="EI40" s="749"/>
      <c r="EJ40" s="746"/>
      <c r="EK40" s="746"/>
      <c r="EL40" s="746"/>
      <c r="EM40" s="749"/>
      <c r="EN40" s="749"/>
      <c r="EO40" s="746"/>
      <c r="EP40" s="745"/>
      <c r="EQ40" s="746"/>
      <c r="ER40" s="746"/>
      <c r="ES40" s="746"/>
      <c r="ET40" s="746"/>
      <c r="EU40" s="750"/>
      <c r="EV40" s="750"/>
      <c r="EW40" s="750"/>
      <c r="EX40" s="754"/>
      <c r="EY40" s="745"/>
      <c r="EZ40" s="748"/>
      <c r="FA40" s="748"/>
      <c r="FB40" s="746"/>
      <c r="FC40" s="746"/>
      <c r="FD40" s="749"/>
      <c r="FE40" s="746"/>
      <c r="FF40" s="746"/>
      <c r="FG40" s="746"/>
      <c r="FH40" s="749"/>
      <c r="FI40" s="749"/>
      <c r="FJ40" s="746"/>
      <c r="FK40" s="745"/>
      <c r="FL40" s="746"/>
      <c r="FM40" s="746"/>
      <c r="FN40" s="746"/>
      <c r="FO40" s="746"/>
      <c r="FP40" s="748"/>
      <c r="FQ40" s="748"/>
      <c r="FR40" s="746"/>
      <c r="FS40" s="746"/>
      <c r="FT40" s="749"/>
      <c r="FU40" s="746"/>
      <c r="FV40" s="746"/>
      <c r="FW40" s="746"/>
      <c r="FX40" s="749"/>
      <c r="FY40" s="749"/>
      <c r="FZ40" s="746"/>
      <c r="GA40" s="745"/>
      <c r="GB40" s="746"/>
      <c r="GC40" s="746"/>
      <c r="GD40" s="746"/>
      <c r="GE40" s="746"/>
      <c r="GF40" s="750"/>
      <c r="GG40" s="750"/>
      <c r="GH40" s="750"/>
      <c r="GI40" s="754"/>
      <c r="GJ40" s="745"/>
      <c r="GK40" s="748"/>
      <c r="GL40" s="748"/>
      <c r="GM40" s="746"/>
      <c r="GN40" s="746"/>
      <c r="GO40" s="749"/>
      <c r="GP40" s="746"/>
      <c r="GQ40" s="746"/>
      <c r="GR40" s="746"/>
      <c r="GS40" s="749"/>
      <c r="GT40" s="749"/>
      <c r="GU40" s="746"/>
      <c r="GV40" s="745"/>
      <c r="GW40" s="746"/>
      <c r="GX40" s="746"/>
      <c r="GY40" s="746"/>
      <c r="GZ40" s="746"/>
      <c r="HA40" s="748"/>
      <c r="HB40" s="748"/>
      <c r="HC40" s="746"/>
      <c r="HD40" s="746"/>
      <c r="HE40" s="749"/>
      <c r="HF40" s="746"/>
      <c r="HG40" s="746"/>
      <c r="HH40" s="746"/>
      <c r="HI40" s="749"/>
      <c r="HJ40" s="750"/>
      <c r="HK40" s="750"/>
      <c r="HL40" s="750"/>
      <c r="HM40" s="754"/>
      <c r="HN40" s="755"/>
    </row>
    <row r="41" spans="1:228" s="625" customFormat="1" ht="13.95" customHeight="1">
      <c r="A41" s="621"/>
      <c r="B41" s="756"/>
      <c r="C41" s="756"/>
      <c r="D41" s="756"/>
      <c r="E41" s="756"/>
      <c r="F41" s="756"/>
      <c r="G41" s="756"/>
      <c r="H41" s="757"/>
      <c r="I41" s="757"/>
      <c r="J41" s="758"/>
      <c r="K41" s="759"/>
      <c r="L41" s="757"/>
      <c r="M41" s="760"/>
      <c r="N41" s="760"/>
      <c r="O41" s="760"/>
      <c r="P41" s="836"/>
      <c r="Q41" s="839"/>
      <c r="R41" s="838"/>
      <c r="S41" s="840"/>
      <c r="T41" s="840"/>
      <c r="U41" s="840"/>
      <c r="V41" s="840"/>
      <c r="W41" s="840"/>
      <c r="X41" s="836"/>
      <c r="Y41" s="836"/>
      <c r="Z41" s="841"/>
      <c r="AA41" s="759"/>
      <c r="AB41" s="836"/>
      <c r="AC41" s="760"/>
      <c r="AD41" s="760"/>
      <c r="AE41" s="760"/>
      <c r="AF41" s="836"/>
      <c r="AG41" s="839"/>
      <c r="AH41" s="838"/>
      <c r="AI41" s="840"/>
      <c r="AJ41" s="840"/>
      <c r="AK41" s="840"/>
      <c r="AL41" s="840"/>
      <c r="AM41" s="840"/>
      <c r="AN41" s="842"/>
      <c r="AO41" s="842"/>
      <c r="AP41" s="842"/>
      <c r="AQ41" s="837"/>
      <c r="AR41" s="840"/>
      <c r="AS41" s="836"/>
      <c r="AT41" s="836"/>
      <c r="AU41" s="841"/>
      <c r="AV41" s="759"/>
      <c r="AW41" s="836"/>
      <c r="AX41" s="760"/>
      <c r="AY41" s="760"/>
      <c r="AZ41" s="760"/>
      <c r="BA41" s="836"/>
      <c r="BB41" s="839"/>
      <c r="BC41" s="838"/>
      <c r="BD41" s="840"/>
      <c r="BE41" s="840"/>
      <c r="BF41" s="840"/>
      <c r="BG41" s="840"/>
      <c r="BH41" s="840"/>
      <c r="BI41" s="836"/>
      <c r="BJ41" s="836"/>
      <c r="BK41" s="841"/>
      <c r="BL41" s="759"/>
      <c r="BM41" s="836"/>
      <c r="BN41" s="760"/>
      <c r="BO41" s="760"/>
      <c r="BP41" s="760"/>
      <c r="BQ41" s="836"/>
      <c r="BR41" s="839"/>
      <c r="BS41" s="838"/>
      <c r="BT41" s="840"/>
      <c r="BU41" s="840"/>
      <c r="BV41" s="840"/>
      <c r="BW41" s="840"/>
      <c r="BX41" s="840"/>
      <c r="BY41" s="842"/>
      <c r="BZ41" s="842"/>
      <c r="CA41" s="842"/>
      <c r="CB41" s="837"/>
      <c r="CC41" s="840"/>
      <c r="CD41" s="836"/>
      <c r="CE41" s="836"/>
      <c r="CF41" s="841"/>
      <c r="CG41" s="759"/>
      <c r="CH41" s="836"/>
      <c r="CI41" s="760"/>
      <c r="CJ41" s="760"/>
      <c r="CK41" s="760"/>
      <c r="CL41" s="836"/>
      <c r="CM41" s="839"/>
      <c r="CN41" s="838"/>
      <c r="CO41" s="840"/>
      <c r="CP41" s="840"/>
      <c r="CQ41" s="840"/>
      <c r="CR41" s="840"/>
      <c r="CS41" s="840"/>
      <c r="CT41" s="836"/>
      <c r="CU41" s="836"/>
      <c r="CV41" s="841"/>
      <c r="CW41" s="759"/>
      <c r="CX41" s="836"/>
      <c r="CY41" s="760"/>
      <c r="CZ41" s="760"/>
      <c r="DA41" s="760"/>
      <c r="DB41" s="836"/>
      <c r="DC41" s="839"/>
      <c r="DD41" s="838"/>
      <c r="DE41" s="840"/>
      <c r="DF41" s="840"/>
      <c r="DG41" s="840"/>
      <c r="DH41" s="840"/>
      <c r="DI41" s="840"/>
      <c r="DJ41" s="842"/>
      <c r="DK41" s="842"/>
      <c r="DL41" s="842"/>
      <c r="DM41" s="837"/>
      <c r="DN41" s="840"/>
      <c r="DO41" s="836"/>
      <c r="DP41" s="836"/>
      <c r="DQ41" s="841"/>
      <c r="DR41" s="759"/>
      <c r="DS41" s="836"/>
      <c r="DT41" s="760"/>
      <c r="DU41" s="760"/>
      <c r="DV41" s="760"/>
      <c r="DW41" s="836"/>
      <c r="DX41" s="839"/>
      <c r="DY41" s="838"/>
      <c r="DZ41" s="840"/>
      <c r="EA41" s="840"/>
      <c r="EB41" s="840"/>
      <c r="EC41" s="840"/>
      <c r="ED41" s="840"/>
      <c r="EE41" s="836"/>
      <c r="EF41" s="836"/>
      <c r="EG41" s="841"/>
      <c r="EH41" s="759"/>
      <c r="EI41" s="836"/>
      <c r="EJ41" s="760"/>
      <c r="EK41" s="760"/>
      <c r="EL41" s="760"/>
      <c r="EM41" s="836"/>
      <c r="EN41" s="839"/>
      <c r="EO41" s="838"/>
      <c r="EP41" s="840"/>
      <c r="EQ41" s="840"/>
      <c r="ER41" s="840"/>
      <c r="ES41" s="840"/>
      <c r="ET41" s="840"/>
      <c r="EU41" s="842"/>
      <c r="EV41" s="842"/>
      <c r="EW41" s="842"/>
      <c r="EX41" s="837"/>
      <c r="EY41" s="840"/>
      <c r="EZ41" s="836"/>
      <c r="FA41" s="836"/>
      <c r="FB41" s="841"/>
      <c r="FC41" s="759"/>
      <c r="FD41" s="836"/>
      <c r="FE41" s="760"/>
      <c r="FF41" s="760"/>
      <c r="FG41" s="760"/>
      <c r="FH41" s="836"/>
      <c r="FI41" s="839"/>
      <c r="FJ41" s="838"/>
      <c r="FK41" s="840"/>
      <c r="FL41" s="840"/>
      <c r="FM41" s="840"/>
      <c r="FN41" s="840"/>
      <c r="FO41" s="840"/>
      <c r="FP41" s="836"/>
      <c r="FQ41" s="836"/>
      <c r="FR41" s="841"/>
      <c r="FS41" s="759"/>
      <c r="FT41" s="836"/>
      <c r="FU41" s="760"/>
      <c r="FV41" s="760"/>
      <c r="FW41" s="760"/>
      <c r="FX41" s="836"/>
      <c r="FY41" s="839"/>
      <c r="FZ41" s="838"/>
      <c r="GA41" s="840"/>
      <c r="GB41" s="840"/>
      <c r="GC41" s="840"/>
      <c r="GD41" s="840"/>
      <c r="GE41" s="840"/>
      <c r="GF41" s="842"/>
      <c r="GG41" s="842"/>
      <c r="GH41" s="842"/>
      <c r="GI41" s="837"/>
      <c r="GJ41" s="840"/>
      <c r="GK41" s="836"/>
      <c r="GL41" s="836"/>
      <c r="GM41" s="841"/>
      <c r="GN41" s="759"/>
      <c r="GO41" s="836"/>
      <c r="GP41" s="760"/>
      <c r="GQ41" s="760"/>
      <c r="GR41" s="760"/>
      <c r="GS41" s="836"/>
      <c r="GT41" s="839"/>
      <c r="GU41" s="838"/>
      <c r="GV41" s="840"/>
      <c r="GW41" s="840"/>
      <c r="GX41" s="840"/>
      <c r="GY41" s="840"/>
      <c r="GZ41" s="840"/>
      <c r="HA41" s="836"/>
      <c r="HB41" s="836"/>
      <c r="HC41" s="841"/>
      <c r="HD41" s="759"/>
      <c r="HE41" s="836"/>
      <c r="HF41" s="760"/>
      <c r="HG41" s="760"/>
      <c r="HH41" s="760"/>
      <c r="HI41" s="836"/>
      <c r="HJ41" s="839"/>
      <c r="HK41" s="838"/>
      <c r="HL41" s="840"/>
      <c r="HM41" s="840"/>
      <c r="HN41" s="840"/>
      <c r="HO41" s="840"/>
      <c r="HP41" s="840"/>
      <c r="HQ41" s="842"/>
      <c r="HR41" s="842"/>
      <c r="HS41" s="842"/>
      <c r="HT41" s="837" t="s">
        <v>131</v>
      </c>
    </row>
    <row r="42" spans="1:228">
      <c r="B42" s="843"/>
      <c r="C42" s="843"/>
      <c r="D42" s="843"/>
      <c r="E42" s="843"/>
      <c r="F42" s="843"/>
      <c r="G42" s="843"/>
      <c r="H42" s="843"/>
      <c r="I42" s="843"/>
      <c r="J42" s="843"/>
      <c r="K42" s="843"/>
      <c r="L42" s="843"/>
      <c r="M42" s="843"/>
      <c r="N42" s="843"/>
      <c r="O42" s="843"/>
      <c r="P42" s="844"/>
      <c r="Q42" s="844"/>
      <c r="R42" s="844"/>
      <c r="S42" s="844"/>
      <c r="T42" s="844"/>
      <c r="U42" s="844"/>
      <c r="V42" s="844"/>
      <c r="W42" s="844"/>
      <c r="X42" s="844"/>
      <c r="Y42" s="844"/>
      <c r="Z42" s="844"/>
      <c r="AA42" s="844"/>
      <c r="AB42" s="844"/>
      <c r="AC42" s="844"/>
      <c r="AD42" s="844"/>
      <c r="AE42" s="844"/>
      <c r="AF42" s="844"/>
      <c r="AG42" s="844"/>
      <c r="AH42" s="844"/>
      <c r="AI42" s="844"/>
      <c r="AJ42" s="844"/>
      <c r="AK42" s="844"/>
      <c r="AL42" s="844"/>
      <c r="AM42" s="844"/>
      <c r="AN42" s="844"/>
      <c r="AO42" s="844"/>
      <c r="AP42" s="844"/>
      <c r="AQ42" s="845"/>
      <c r="AR42" s="844"/>
      <c r="AS42" s="844"/>
      <c r="AT42" s="844"/>
      <c r="AU42" s="844"/>
      <c r="AV42" s="844"/>
      <c r="AW42" s="844"/>
      <c r="AX42" s="844"/>
      <c r="AY42" s="844"/>
      <c r="AZ42" s="844"/>
      <c r="BA42" s="844"/>
      <c r="BB42" s="844"/>
      <c r="BC42" s="844"/>
      <c r="BD42" s="844"/>
      <c r="BE42" s="844"/>
      <c r="BF42" s="844"/>
      <c r="BG42" s="844"/>
      <c r="BH42" s="844"/>
      <c r="BI42" s="844"/>
      <c r="BJ42" s="844"/>
      <c r="BK42" s="844"/>
      <c r="BL42" s="844"/>
      <c r="BM42" s="844"/>
      <c r="BN42" s="844"/>
      <c r="BO42" s="844"/>
      <c r="BP42" s="844"/>
      <c r="BQ42" s="844"/>
      <c r="BR42" s="844"/>
      <c r="BS42" s="844"/>
      <c r="BT42" s="844"/>
      <c r="BU42" s="844"/>
      <c r="BV42" s="844"/>
      <c r="BW42" s="844"/>
      <c r="BX42" s="844"/>
      <c r="BY42" s="844"/>
      <c r="BZ42" s="844"/>
      <c r="CA42" s="844"/>
      <c r="CB42" s="844"/>
      <c r="CC42" s="844"/>
      <c r="CD42" s="844"/>
      <c r="CE42" s="844"/>
      <c r="CF42" s="844"/>
      <c r="CG42" s="844"/>
      <c r="CH42" s="844"/>
      <c r="CI42" s="844"/>
      <c r="CJ42" s="844"/>
      <c r="CK42" s="844"/>
      <c r="CL42" s="844"/>
      <c r="CM42" s="844"/>
      <c r="CN42" s="844"/>
      <c r="CO42" s="844"/>
      <c r="CP42" s="844"/>
      <c r="CQ42" s="844"/>
      <c r="CR42" s="844"/>
      <c r="CS42" s="844"/>
      <c r="CT42" s="844"/>
      <c r="CU42" s="844"/>
      <c r="CV42" s="844"/>
      <c r="CW42" s="844"/>
      <c r="CX42" s="844"/>
      <c r="CY42" s="844"/>
      <c r="CZ42" s="844"/>
      <c r="DA42" s="844"/>
      <c r="DB42" s="844"/>
      <c r="DC42" s="844"/>
      <c r="DD42" s="844"/>
      <c r="DE42" s="844"/>
      <c r="DF42" s="844"/>
      <c r="DG42" s="844"/>
      <c r="DH42" s="844"/>
      <c r="DI42" s="844"/>
      <c r="DJ42" s="844"/>
      <c r="DK42" s="844"/>
      <c r="DL42" s="844"/>
      <c r="DM42" s="844"/>
      <c r="DN42" s="844"/>
      <c r="DO42" s="844"/>
      <c r="DP42" s="844"/>
      <c r="DQ42" s="844"/>
      <c r="DR42" s="844"/>
      <c r="DS42" s="844"/>
      <c r="DT42" s="844"/>
      <c r="DU42" s="844"/>
      <c r="DV42" s="844"/>
      <c r="DW42" s="844"/>
      <c r="DX42" s="844"/>
      <c r="DY42" s="844"/>
      <c r="DZ42" s="844"/>
      <c r="EA42" s="844"/>
      <c r="EB42" s="844"/>
      <c r="EC42" s="844"/>
      <c r="ED42" s="844"/>
      <c r="EE42" s="844"/>
      <c r="EF42" s="844"/>
      <c r="EG42" s="844"/>
      <c r="EH42" s="844"/>
      <c r="EI42" s="844"/>
      <c r="EJ42" s="844"/>
      <c r="EK42" s="844"/>
      <c r="EL42" s="844"/>
      <c r="EM42" s="844"/>
      <c r="EN42" s="844"/>
      <c r="EO42" s="844"/>
      <c r="EP42" s="844"/>
      <c r="EQ42" s="844"/>
      <c r="ER42" s="844"/>
      <c r="ES42" s="844"/>
      <c r="ET42" s="844"/>
      <c r="EU42" s="844"/>
      <c r="EV42" s="844"/>
      <c r="EW42" s="844"/>
      <c r="EX42" s="844"/>
      <c r="EY42" s="844"/>
      <c r="EZ42" s="844"/>
      <c r="FA42" s="844"/>
      <c r="FB42" s="844"/>
      <c r="FC42" s="844"/>
      <c r="FD42" s="844"/>
      <c r="FE42" s="844"/>
      <c r="FF42" s="844"/>
      <c r="FG42" s="844"/>
      <c r="FH42" s="844"/>
      <c r="FI42" s="844"/>
      <c r="FJ42" s="844"/>
      <c r="FK42" s="844"/>
      <c r="FL42" s="844"/>
      <c r="FM42" s="844"/>
      <c r="FN42" s="844"/>
      <c r="FO42" s="844"/>
      <c r="FP42" s="844"/>
      <c r="FQ42" s="844"/>
      <c r="FR42" s="844"/>
      <c r="FS42" s="844"/>
      <c r="FT42" s="844"/>
      <c r="FU42" s="844"/>
      <c r="FV42" s="844"/>
      <c r="FW42" s="844"/>
      <c r="FX42" s="844"/>
      <c r="FY42" s="844"/>
      <c r="FZ42" s="844"/>
      <c r="GA42" s="844"/>
      <c r="GB42" s="844"/>
      <c r="GC42" s="844"/>
      <c r="GD42" s="844"/>
      <c r="GE42" s="844"/>
      <c r="GF42" s="844"/>
      <c r="GG42" s="844"/>
      <c r="GH42" s="844"/>
      <c r="GI42" s="844"/>
      <c r="GJ42" s="844"/>
      <c r="GK42" s="844"/>
      <c r="GL42" s="844"/>
      <c r="GM42" s="844"/>
      <c r="GN42" s="844"/>
      <c r="GO42" s="844"/>
      <c r="GP42" s="844"/>
      <c r="GQ42" s="844"/>
      <c r="GR42" s="844"/>
      <c r="GS42" s="844"/>
      <c r="GT42" s="844"/>
      <c r="GU42" s="844"/>
      <c r="GV42" s="844"/>
      <c r="GW42" s="844"/>
      <c r="GX42" s="844"/>
      <c r="GY42" s="844"/>
      <c r="GZ42" s="844"/>
      <c r="HA42" s="844"/>
      <c r="HB42" s="844"/>
      <c r="HC42" s="844"/>
      <c r="HD42" s="844"/>
      <c r="HE42" s="844"/>
      <c r="HF42" s="843"/>
      <c r="HG42" s="843"/>
      <c r="HH42" s="843"/>
      <c r="HI42" s="843"/>
      <c r="HJ42" s="843"/>
      <c r="HK42" s="843"/>
      <c r="HL42" s="843"/>
      <c r="HM42" s="843"/>
    </row>
    <row r="43" spans="1:228" ht="20.05" customHeight="1">
      <c r="A43" s="788"/>
      <c r="B43" s="916" t="s">
        <v>94</v>
      </c>
      <c r="C43" s="916"/>
      <c r="D43" s="916"/>
      <c r="E43" s="916"/>
      <c r="F43" s="916"/>
    </row>
    <row r="44" spans="1:228" ht="20.05" customHeight="1" thickBot="1">
      <c r="A44" s="788"/>
      <c r="B44" s="786" t="s">
        <v>1</v>
      </c>
      <c r="C44" s="320" t="s">
        <v>63</v>
      </c>
      <c r="D44" s="320" t="s">
        <v>93</v>
      </c>
      <c r="E44" s="320" t="s">
        <v>93</v>
      </c>
      <c r="F44" s="375" t="s">
        <v>65</v>
      </c>
    </row>
    <row r="45" spans="1:228" ht="20.05" customHeight="1" thickBot="1">
      <c r="A45" s="788" t="s">
        <v>68</v>
      </c>
      <c r="B45" s="791" t="str">
        <f>Details!B1</f>
        <v>John Ford</v>
      </c>
      <c r="C45" s="326">
        <v>6</v>
      </c>
      <c r="D45" s="374">
        <f>'R2 - Pairs Best Score'!HF80</f>
        <v>0</v>
      </c>
      <c r="E45" s="374">
        <f>HM39</f>
        <v>44</v>
      </c>
      <c r="F45" s="792">
        <v>1</v>
      </c>
    </row>
    <row r="46" spans="1:228" ht="20.05" customHeight="1" thickBot="1">
      <c r="A46" s="788" t="s">
        <v>72</v>
      </c>
      <c r="B46" s="791" t="str">
        <f>Details!B2</f>
        <v>Paul Marshall</v>
      </c>
      <c r="C46" s="326">
        <v>6</v>
      </c>
      <c r="D46" s="374">
        <f>'R2 - Pairs Best Score'!HF80</f>
        <v>0</v>
      </c>
      <c r="E46" s="374">
        <f>HM39</f>
        <v>44</v>
      </c>
      <c r="F46" s="377">
        <f>F45</f>
        <v>1</v>
      </c>
    </row>
    <row r="47" spans="1:228" ht="20.05" customHeight="1" thickBot="1">
      <c r="A47" s="788" t="s">
        <v>79</v>
      </c>
      <c r="B47" s="791" t="str">
        <f>Details!B3</f>
        <v>Derek Griffiths</v>
      </c>
      <c r="C47" s="324">
        <v>5</v>
      </c>
      <c r="D47" s="374">
        <f>'R2 - Pairs Best Score'!GB80</f>
        <v>0</v>
      </c>
      <c r="E47" s="374">
        <f>GI39</f>
        <v>40</v>
      </c>
      <c r="F47" s="792">
        <v>2</v>
      </c>
    </row>
    <row r="48" spans="1:228" ht="20.05" customHeight="1" thickBot="1">
      <c r="A48" s="788" t="s">
        <v>69</v>
      </c>
      <c r="B48" s="791" t="str">
        <f>Details!B4</f>
        <v>Eddie Harrison</v>
      </c>
      <c r="C48" s="324">
        <v>5</v>
      </c>
      <c r="D48" s="374">
        <f>'R2 - Pairs Best Score'!GB80</f>
        <v>0</v>
      </c>
      <c r="E48" s="374">
        <f>GI39</f>
        <v>40</v>
      </c>
      <c r="F48" s="377">
        <f>F47</f>
        <v>2</v>
      </c>
    </row>
    <row r="49" spans="1:6" ht="20.05" customHeight="1" thickBot="1">
      <c r="A49" s="788" t="s">
        <v>73</v>
      </c>
      <c r="B49" s="791" t="str">
        <f>Details!B5</f>
        <v>Andy Trewick</v>
      </c>
      <c r="C49" s="325">
        <v>4</v>
      </c>
      <c r="D49" s="374">
        <f>'R2 - Pairs Best Score'!EQ80</f>
        <v>0</v>
      </c>
      <c r="E49" s="374">
        <f>EX39</f>
        <v>31</v>
      </c>
      <c r="F49" s="792">
        <v>6</v>
      </c>
    </row>
    <row r="50" spans="1:6" ht="20.05" customHeight="1" thickBot="1">
      <c r="A50" s="788" t="s">
        <v>78</v>
      </c>
      <c r="B50" s="791" t="str">
        <f>Details!B6</f>
        <v>Gordon Grant</v>
      </c>
      <c r="C50" s="325">
        <v>4</v>
      </c>
      <c r="D50" s="374">
        <f>'R2 - Pairs Best Score'!EQ80</f>
        <v>0</v>
      </c>
      <c r="E50" s="374">
        <f>EX39</f>
        <v>31</v>
      </c>
      <c r="F50" s="377">
        <f>F49</f>
        <v>6</v>
      </c>
    </row>
    <row r="51" spans="1:6" ht="20.05" customHeight="1" thickBot="1">
      <c r="A51" s="788" t="s">
        <v>70</v>
      </c>
      <c r="B51" s="791" t="str">
        <f>Details!B7</f>
        <v>Kevin Blenkinsop</v>
      </c>
      <c r="C51" s="323">
        <v>3</v>
      </c>
      <c r="D51" s="374">
        <f>'R2 - Pairs Best Score'!DF80</f>
        <v>0</v>
      </c>
      <c r="E51" s="374">
        <f>DM39</f>
        <v>38</v>
      </c>
      <c r="F51" s="792">
        <v>3</v>
      </c>
    </row>
    <row r="52" spans="1:6" ht="20.05" customHeight="1" thickBot="1">
      <c r="A52" s="788" t="s">
        <v>74</v>
      </c>
      <c r="B52" s="791" t="str">
        <f>Details!B8</f>
        <v>Alan Welsh</v>
      </c>
      <c r="C52" s="323">
        <v>3</v>
      </c>
      <c r="D52" s="374">
        <f>'R2 - Pairs Best Score'!DF80</f>
        <v>0</v>
      </c>
      <c r="E52" s="374">
        <f>DM39</f>
        <v>38</v>
      </c>
      <c r="F52" s="377">
        <f>F51</f>
        <v>3</v>
      </c>
    </row>
    <row r="53" spans="1:6" ht="20.05" customHeight="1" thickBot="1">
      <c r="A53" s="788" t="s">
        <v>77</v>
      </c>
      <c r="B53" s="791" t="str">
        <f>Details!B9</f>
        <v>Steve O'Brien</v>
      </c>
      <c r="C53" s="322">
        <v>2</v>
      </c>
      <c r="D53" s="374">
        <f>'R2 - Pairs Best Score'!BU80</f>
        <v>0</v>
      </c>
      <c r="E53" s="374">
        <f>CB39</f>
        <v>34</v>
      </c>
      <c r="F53" s="792">
        <v>5</v>
      </c>
    </row>
    <row r="54" spans="1:6" ht="20.05" customHeight="1" thickBot="1">
      <c r="A54" s="788" t="s">
        <v>71</v>
      </c>
      <c r="B54" s="791" t="str">
        <f>Details!B10</f>
        <v>Ian Gunn</v>
      </c>
      <c r="C54" s="322">
        <v>2</v>
      </c>
      <c r="D54" s="374">
        <f>'R2 - Pairs Best Score'!BU80</f>
        <v>0</v>
      </c>
      <c r="E54" s="374">
        <f>CB39</f>
        <v>34</v>
      </c>
      <c r="F54" s="377">
        <f>F53</f>
        <v>5</v>
      </c>
    </row>
    <row r="55" spans="1:6" ht="20.05" customHeight="1" thickBot="1">
      <c r="A55" s="788" t="s">
        <v>75</v>
      </c>
      <c r="B55" s="791" t="str">
        <f>Details!B11</f>
        <v>Dave Sanders</v>
      </c>
      <c r="C55" s="321">
        <v>1</v>
      </c>
      <c r="D55" s="374">
        <f>'R2 - Pairs Best Score'!AJ80</f>
        <v>0</v>
      </c>
      <c r="E55" s="374">
        <f>AQ39</f>
        <v>36</v>
      </c>
      <c r="F55" s="792">
        <v>4</v>
      </c>
    </row>
    <row r="56" spans="1:6" ht="20.05" customHeight="1">
      <c r="A56" s="788" t="s">
        <v>76</v>
      </c>
      <c r="B56" s="791" t="str">
        <f>Details!B12</f>
        <v>Gary West</v>
      </c>
      <c r="C56" s="321">
        <v>1</v>
      </c>
      <c r="D56" s="374">
        <f>'R2 - Pairs Best Score'!AJ80</f>
        <v>0</v>
      </c>
      <c r="E56" s="374">
        <f>AQ39</f>
        <v>36</v>
      </c>
      <c r="F56" s="376">
        <f>F55</f>
        <v>4</v>
      </c>
    </row>
  </sheetData>
  <sheetProtection sheet="1" objects="1" scenarios="1" selectLockedCells="1" selectUnlockedCells="1"/>
  <mergeCells count="51">
    <mergeCell ref="B43:F43"/>
    <mergeCell ref="EP4:ER4"/>
    <mergeCell ref="AW4:BA4"/>
    <mergeCell ref="BD4:BF4"/>
    <mergeCell ref="BM4:BQ4"/>
    <mergeCell ref="BT4:BV4"/>
    <mergeCell ref="CH4:CL4"/>
    <mergeCell ref="CO4:CQ4"/>
    <mergeCell ref="CX4:DB4"/>
    <mergeCell ref="L3:AF3"/>
    <mergeCell ref="AW3:BQ3"/>
    <mergeCell ref="CH3:DB3"/>
    <mergeCell ref="DS3:EM3"/>
    <mergeCell ref="GO3:HI3"/>
    <mergeCell ref="FD3:FX3"/>
    <mergeCell ref="HE4:HI4"/>
    <mergeCell ref="FK4:FM4"/>
    <mergeCell ref="FT4:FX4"/>
    <mergeCell ref="GA4:GC4"/>
    <mergeCell ref="GO4:GS4"/>
    <mergeCell ref="GV4:GX4"/>
    <mergeCell ref="FD4:FH4"/>
    <mergeCell ref="B5:E6"/>
    <mergeCell ref="S5:V6"/>
    <mergeCell ref="AI5:AL6"/>
    <mergeCell ref="BD5:BG6"/>
    <mergeCell ref="BT5:BW6"/>
    <mergeCell ref="DE4:DG4"/>
    <mergeCell ref="DS4:DW4"/>
    <mergeCell ref="DZ4:EB4"/>
    <mergeCell ref="EI4:EM4"/>
    <mergeCell ref="B4:D4"/>
    <mergeCell ref="E4:F4"/>
    <mergeCell ref="L4:P4"/>
    <mergeCell ref="S4:U4"/>
    <mergeCell ref="AB4:AF4"/>
    <mergeCell ref="AI4:AK4"/>
    <mergeCell ref="FK5:FN6"/>
    <mergeCell ref="GA5:GD6"/>
    <mergeCell ref="GV5:GY6"/>
    <mergeCell ref="B7:F7"/>
    <mergeCell ref="L39:AF39"/>
    <mergeCell ref="AW39:BQ39"/>
    <mergeCell ref="CH39:DB39"/>
    <mergeCell ref="DS39:EM39"/>
    <mergeCell ref="FD39:FX39"/>
    <mergeCell ref="GO39:HI39"/>
    <mergeCell ref="CO5:CR6"/>
    <mergeCell ref="DE5:DH6"/>
    <mergeCell ref="DZ5:EC6"/>
    <mergeCell ref="EP5:ES6"/>
  </mergeCells>
  <conditionalFormatting sqref="GP50 GP10 HF10 FE50 FU50 FE10 FU10 DT50 EJ50 DT10 EJ10 CI50 CY50 CI10 CY10 AX50 BN50 AX10 BN10 M50 AC50 M10 AC10 HF50">
    <cfRule type="cellIs" dxfId="25" priority="356" stopIfTrue="1" operator="equal">
      <formula>0</formula>
    </cfRule>
  </conditionalFormatting>
  <conditionalFormatting sqref="GS51:GS59 GS63:GS71 GS11:GS19 GS23:GS31 HI11:HI19 HI23:HI31 FH51:FH59 FH63:FH71 FX51:FX59 FX63:FX71 FH11:FH19 FH23:FH31 FX11:FX19 FX23:FX31 DW51:DW59 DW63:DW71 EM51:EM59 EM63:EM71 DW11:DW19 DW23:DW31 EM11:EM19 EM23:EM31 CL51:CL59 CL63:CL71 DB51:DB59 DB63:DB71 CL11:CL19 CL23:CL31 DB11:DB19 DB23:DB31 BA51:BA59 BA63:BA71 BQ51:BQ59 BQ63:BQ71 BA11:BA19 BA23:BA31 BQ11:BQ19 BQ23:BQ31 P51:P59 P63:P71 AF51:AF59 AF63:AF71 P11:P19 P23:P31 AF11:AF19 AF23:AF31 HI51:HI59 HI63:HI71">
    <cfRule type="cellIs" dxfId="24" priority="355" stopIfTrue="1" operator="greaterThan">
      <formula>#REF!</formula>
    </cfRule>
  </conditionalFormatting>
  <conditionalFormatting sqref="GS75 GS35 HI35 FH75 FX75 FH35 FX35 DW75 EM75 DW35 EM35 CL75 DB75 CL35 DB35 DM35 BA75 BQ75 BA35 BQ35 CB35 P75 AF75 P35 AF35 AQ35:AR35 EX35 GI35 HI75 HM35">
    <cfRule type="cellIs" dxfId="23" priority="353" stopIfTrue="1" operator="greaterThanOrEqual">
      <formula>#REF!</formula>
    </cfRule>
    <cfRule type="cellIs" dxfId="22" priority="354" stopIfTrue="1" operator="lessThan">
      <formula>#REF!</formula>
    </cfRule>
  </conditionalFormatting>
  <conditionalFormatting sqref="GO75 GO35 HE35 FD75 FT75 FD35 FT35 DS75 EI75 DS35 EI35 CH75 CX75 CH35 CX35 AW75 BM75 AW35 BM35 L75 AB75 L35 AB35 HE75">
    <cfRule type="cellIs" dxfId="21" priority="351" stopIfTrue="1" operator="lessThanOrEqual">
      <formula>#REF!</formula>
    </cfRule>
    <cfRule type="cellIs" dxfId="20" priority="352" stopIfTrue="1" operator="greaterThan">
      <formula>#REF!</formula>
    </cfRule>
  </conditionalFormatting>
  <conditionalFormatting sqref="GO77 GO37 HE37 FD77 FT77 FD37 FT37 DS77 EI77 DS37 EI37 CH77 CX77 CH37 CX37 AW77 BM77 AW37 BM37 L77 AB77 L37 AB37 HE77">
    <cfRule type="cellIs" dxfId="19" priority="349" stopIfTrue="1" operator="lessThanOrEqual">
      <formula>#REF!</formula>
    </cfRule>
    <cfRule type="cellIs" dxfId="18" priority="350" stopIfTrue="1" operator="greaterThan">
      <formula>#REF!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GQ56"/>
  <sheetViews>
    <sheetView zoomScale="65" zoomScaleNormal="65" workbookViewId="0">
      <selection activeCell="B3" sqref="B3"/>
    </sheetView>
  </sheetViews>
  <sheetFormatPr defaultColWidth="9" defaultRowHeight="14.3"/>
  <cols>
    <col min="1" max="1" width="2.5" style="625" customWidth="1"/>
    <col min="2" max="3" width="8.5" style="625" customWidth="1"/>
    <col min="4" max="4" width="7.5" style="625" hidden="1" customWidth="1"/>
    <col min="5" max="6" width="8.5" style="625" customWidth="1"/>
    <col min="7" max="7" width="3.5" style="625" customWidth="1"/>
    <col min="8" max="11" width="7.625" style="625" hidden="1" customWidth="1"/>
    <col min="12" max="12" width="7.5" style="625" customWidth="1"/>
    <col min="13" max="15" width="0" style="625" hidden="1" customWidth="1"/>
    <col min="16" max="16" width="7.5" style="625" customWidth="1"/>
    <col min="17" max="17" width="2.375" style="625" hidden="1" customWidth="1"/>
    <col min="18" max="18" width="12" style="625" hidden="1" customWidth="1"/>
    <col min="19" max="20" width="6.625" style="625" hidden="1" customWidth="1"/>
    <col min="21" max="21" width="7.5" style="625" hidden="1" customWidth="1"/>
    <col min="22" max="23" width="6.625" style="625" hidden="1" customWidth="1"/>
    <col min="24" max="27" width="7.625" style="625" hidden="1" customWidth="1"/>
    <col min="28" max="28" width="7.5" style="625" customWidth="1"/>
    <col min="29" max="31" width="0" style="625" hidden="1" customWidth="1"/>
    <col min="32" max="32" width="7.5" style="625" customWidth="1"/>
    <col min="33" max="33" width="2.375" style="625" hidden="1" customWidth="1"/>
    <col min="34" max="34" width="12" style="625" hidden="1" customWidth="1"/>
    <col min="35" max="36" width="6.625" style="625" hidden="1" customWidth="1"/>
    <col min="37" max="37" width="7.5" style="625" hidden="1" customWidth="1"/>
    <col min="38" max="39" width="6.625" style="625" hidden="1" customWidth="1"/>
    <col min="40" max="40" width="3.5" style="625" customWidth="1"/>
    <col min="41" max="44" width="7.625" style="625" hidden="1" customWidth="1"/>
    <col min="45" max="45" width="7.5" style="625" customWidth="1"/>
    <col min="46" max="48" width="0" style="625" hidden="1" customWidth="1"/>
    <col min="49" max="49" width="7.5" style="625" customWidth="1"/>
    <col min="50" max="50" width="2.375" style="625" hidden="1" customWidth="1"/>
    <col min="51" max="51" width="12" style="625" hidden="1" customWidth="1"/>
    <col min="52" max="53" width="6.625" style="625" hidden="1" customWidth="1"/>
    <col min="54" max="54" width="7.5" style="625" hidden="1" customWidth="1"/>
    <col min="55" max="56" width="6.625" style="625" hidden="1" customWidth="1"/>
    <col min="57" max="60" width="7.625" style="625" hidden="1" customWidth="1"/>
    <col min="61" max="61" width="7.5" style="625" customWidth="1"/>
    <col min="62" max="64" width="0" style="625" hidden="1" customWidth="1"/>
    <col min="65" max="65" width="7.5" style="625" customWidth="1"/>
    <col min="66" max="66" width="2.375" style="625" hidden="1" customWidth="1"/>
    <col min="67" max="67" width="12" style="625" hidden="1" customWidth="1"/>
    <col min="68" max="69" width="6.625" style="625" hidden="1" customWidth="1"/>
    <col min="70" max="70" width="7.5" style="625" hidden="1" customWidth="1"/>
    <col min="71" max="72" width="6.625" style="625" hidden="1" customWidth="1"/>
    <col min="73" max="73" width="3.5" style="625" customWidth="1"/>
    <col min="74" max="77" width="7.625" style="625" hidden="1" customWidth="1"/>
    <col min="78" max="78" width="7.5" style="625" customWidth="1"/>
    <col min="79" max="81" width="0" style="625" hidden="1" customWidth="1"/>
    <col min="82" max="82" width="7.5" style="625" customWidth="1"/>
    <col min="83" max="83" width="2.375" style="625" hidden="1" customWidth="1"/>
    <col min="84" max="84" width="12" style="625" hidden="1" customWidth="1"/>
    <col min="85" max="86" width="6.625" style="625" hidden="1" customWidth="1"/>
    <col min="87" max="87" width="7.5" style="625" hidden="1" customWidth="1"/>
    <col min="88" max="89" width="6.625" style="625" hidden="1" customWidth="1"/>
    <col min="90" max="93" width="7.625" style="625" hidden="1" customWidth="1"/>
    <col min="94" max="94" width="7.5" style="625" customWidth="1"/>
    <col min="95" max="97" width="0" style="625" hidden="1" customWidth="1"/>
    <col min="98" max="98" width="7.5" style="625" customWidth="1"/>
    <col min="99" max="99" width="2.375" style="625" hidden="1" customWidth="1"/>
    <col min="100" max="100" width="12" style="625" hidden="1" customWidth="1"/>
    <col min="101" max="102" width="6.625" style="625" hidden="1" customWidth="1"/>
    <col min="103" max="103" width="7.5" style="625" hidden="1" customWidth="1"/>
    <col min="104" max="105" width="6.625" style="625" hidden="1" customWidth="1"/>
    <col min="106" max="106" width="3.5" style="625" customWidth="1"/>
    <col min="107" max="110" width="7.625" style="625" hidden="1" customWidth="1"/>
    <col min="111" max="111" width="7.5" style="625" customWidth="1"/>
    <col min="112" max="114" width="0" style="625" hidden="1" customWidth="1"/>
    <col min="115" max="115" width="7.5" style="625" customWidth="1"/>
    <col min="116" max="116" width="2.375" style="625" hidden="1" customWidth="1"/>
    <col min="117" max="117" width="12" style="625" hidden="1" customWidth="1"/>
    <col min="118" max="119" width="6.625" style="625" hidden="1" customWidth="1"/>
    <col min="120" max="120" width="7.5" style="625" hidden="1" customWidth="1"/>
    <col min="121" max="122" width="6.625" style="625" hidden="1" customWidth="1"/>
    <col min="123" max="126" width="7.625" style="625" hidden="1" customWidth="1"/>
    <col min="127" max="127" width="7.5" style="625" customWidth="1"/>
    <col min="128" max="130" width="0" style="625" hidden="1" customWidth="1"/>
    <col min="131" max="131" width="7.5" style="625" customWidth="1"/>
    <col min="132" max="132" width="2.375" style="625" hidden="1" customWidth="1"/>
    <col min="133" max="133" width="12" style="625" hidden="1" customWidth="1"/>
    <col min="134" max="135" width="6.625" style="625" hidden="1" customWidth="1"/>
    <col min="136" max="136" width="7.5" style="625" hidden="1" customWidth="1"/>
    <col min="137" max="138" width="6.625" style="625" hidden="1" customWidth="1"/>
    <col min="139" max="139" width="3.5" style="625" customWidth="1"/>
    <col min="140" max="143" width="7.625" style="625" hidden="1" customWidth="1"/>
    <col min="144" max="144" width="7.5" style="625" customWidth="1"/>
    <col min="145" max="147" width="0" style="625" hidden="1" customWidth="1"/>
    <col min="148" max="148" width="7.5" style="625" customWidth="1"/>
    <col min="149" max="149" width="2.375" style="625" hidden="1" customWidth="1"/>
    <col min="150" max="150" width="12" style="625" hidden="1" customWidth="1"/>
    <col min="151" max="152" width="6.625" style="625" hidden="1" customWidth="1"/>
    <col min="153" max="153" width="7.5" style="625" hidden="1" customWidth="1"/>
    <col min="154" max="155" width="6.625" style="625" hidden="1" customWidth="1"/>
    <col min="156" max="159" width="7.625" style="625" hidden="1" customWidth="1"/>
    <col min="160" max="160" width="7.5" style="625" customWidth="1"/>
    <col min="161" max="163" width="0" style="625" hidden="1" customWidth="1"/>
    <col min="164" max="164" width="7.5" style="625" customWidth="1"/>
    <col min="165" max="165" width="2.375" style="625" hidden="1" customWidth="1"/>
    <col min="166" max="166" width="12" style="625" hidden="1" customWidth="1"/>
    <col min="167" max="168" width="6.625" style="625" hidden="1" customWidth="1"/>
    <col min="169" max="169" width="7.5" style="625" hidden="1" customWidth="1"/>
    <col min="170" max="171" width="6.625" style="625" hidden="1" customWidth="1"/>
    <col min="172" max="172" width="3.5" style="625" customWidth="1"/>
    <col min="173" max="176" width="7.625" style="625" hidden="1" customWidth="1"/>
    <col min="177" max="177" width="7.5" style="625" customWidth="1"/>
    <col min="178" max="180" width="0" style="625" hidden="1" customWidth="1"/>
    <col min="181" max="181" width="7.5" style="625" customWidth="1"/>
    <col min="182" max="182" width="2.375" style="625" hidden="1" customWidth="1"/>
    <col min="183" max="183" width="12" style="625" hidden="1" customWidth="1"/>
    <col min="184" max="185" width="6.625" style="625" hidden="1" customWidth="1"/>
    <col min="186" max="186" width="7.5" style="625" hidden="1" customWidth="1"/>
    <col min="187" max="188" width="6.625" style="625" hidden="1" customWidth="1"/>
    <col min="189" max="192" width="7.625" style="625" hidden="1" customWidth="1"/>
    <col min="193" max="193" width="7.5" style="625" customWidth="1"/>
    <col min="194" max="196" width="0" style="625" hidden="1" customWidth="1"/>
    <col min="197" max="197" width="7.5" style="625" customWidth="1"/>
    <col min="198" max="198" width="3.5" style="625" customWidth="1"/>
    <col min="199" max="16384" width="9" style="625"/>
  </cols>
  <sheetData>
    <row r="1" spans="1:199" ht="4.95" customHeight="1" thickBot="1">
      <c r="A1" s="621"/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  <c r="AH1" s="621"/>
      <c r="AI1" s="621"/>
      <c r="AJ1" s="621"/>
      <c r="AK1" s="621"/>
      <c r="AL1" s="621"/>
      <c r="AM1" s="621"/>
      <c r="AN1" s="621"/>
      <c r="AO1" s="621"/>
      <c r="AP1" s="621"/>
      <c r="AQ1" s="621"/>
      <c r="AR1" s="621"/>
      <c r="AS1" s="621"/>
      <c r="AT1" s="621"/>
      <c r="AU1" s="621"/>
      <c r="AV1" s="621"/>
      <c r="AW1" s="621"/>
      <c r="AX1" s="621"/>
      <c r="AY1" s="621"/>
      <c r="AZ1" s="621"/>
      <c r="BA1" s="621"/>
      <c r="BB1" s="621"/>
      <c r="BC1" s="621"/>
      <c r="BD1" s="621"/>
      <c r="BE1" s="621"/>
      <c r="BF1" s="621"/>
      <c r="BG1" s="621"/>
      <c r="BH1" s="621"/>
      <c r="BI1" s="621"/>
      <c r="BJ1" s="621"/>
      <c r="BK1" s="621"/>
      <c r="BL1" s="621"/>
      <c r="BM1" s="621"/>
      <c r="BN1" s="621"/>
      <c r="BO1" s="621"/>
      <c r="BP1" s="621"/>
      <c r="BQ1" s="621"/>
      <c r="BR1" s="621"/>
      <c r="BS1" s="621"/>
      <c r="BT1" s="621"/>
      <c r="BU1" s="621"/>
      <c r="BV1" s="621"/>
      <c r="BW1" s="621"/>
      <c r="BX1" s="621"/>
      <c r="BY1" s="621"/>
      <c r="BZ1" s="621"/>
      <c r="CA1" s="621"/>
      <c r="CB1" s="621"/>
      <c r="CC1" s="621"/>
      <c r="CD1" s="621"/>
      <c r="CE1" s="621"/>
      <c r="CF1" s="621"/>
      <c r="CG1" s="621"/>
      <c r="CH1" s="621"/>
      <c r="CI1" s="621"/>
      <c r="CJ1" s="621"/>
      <c r="CK1" s="621"/>
      <c r="CL1" s="621"/>
      <c r="CM1" s="621"/>
      <c r="CN1" s="621"/>
      <c r="CO1" s="621"/>
      <c r="CP1" s="621"/>
      <c r="CQ1" s="621"/>
      <c r="CR1" s="621"/>
      <c r="CS1" s="621"/>
      <c r="CT1" s="621"/>
      <c r="CU1" s="621"/>
      <c r="CV1" s="621"/>
      <c r="CW1" s="621"/>
      <c r="CX1" s="621"/>
      <c r="CY1" s="621"/>
      <c r="CZ1" s="621"/>
      <c r="DA1" s="621"/>
      <c r="DB1" s="621"/>
      <c r="DC1" s="621"/>
      <c r="DD1" s="621"/>
      <c r="DE1" s="621"/>
      <c r="DF1" s="621"/>
      <c r="DG1" s="621"/>
      <c r="DH1" s="621"/>
      <c r="DI1" s="621"/>
      <c r="DJ1" s="621"/>
      <c r="DK1" s="621"/>
      <c r="DL1" s="621"/>
      <c r="DM1" s="621"/>
      <c r="DN1" s="621"/>
      <c r="DO1" s="621"/>
      <c r="DP1" s="621"/>
      <c r="DQ1" s="621"/>
      <c r="DR1" s="621"/>
      <c r="DS1" s="621"/>
      <c r="DT1" s="621"/>
      <c r="DU1" s="621"/>
      <c r="DV1" s="621"/>
      <c r="DW1" s="621"/>
      <c r="DX1" s="621"/>
      <c r="DY1" s="621"/>
      <c r="DZ1" s="621"/>
      <c r="EA1" s="621"/>
      <c r="EB1" s="621"/>
      <c r="EC1" s="621"/>
      <c r="ED1" s="621"/>
      <c r="EE1" s="621"/>
      <c r="EF1" s="621"/>
      <c r="EG1" s="621"/>
      <c r="EH1" s="621"/>
      <c r="EI1" s="621"/>
      <c r="EJ1" s="621"/>
      <c r="EK1" s="621"/>
      <c r="EL1" s="621"/>
      <c r="EM1" s="621"/>
      <c r="EN1" s="621"/>
      <c r="EO1" s="621"/>
      <c r="EP1" s="621"/>
      <c r="EQ1" s="621"/>
      <c r="ER1" s="621"/>
      <c r="ES1" s="621"/>
      <c r="ET1" s="621"/>
      <c r="EU1" s="621"/>
      <c r="EV1" s="621"/>
      <c r="EW1" s="621"/>
      <c r="EX1" s="621"/>
      <c r="EY1" s="621"/>
      <c r="EZ1" s="621"/>
      <c r="FA1" s="621"/>
      <c r="FB1" s="621"/>
      <c r="FC1" s="621"/>
      <c r="FD1" s="621"/>
      <c r="FE1" s="621"/>
      <c r="FF1" s="621"/>
      <c r="FG1" s="621"/>
      <c r="FH1" s="621"/>
      <c r="FI1" s="621"/>
      <c r="FJ1" s="621"/>
      <c r="FK1" s="621"/>
      <c r="FL1" s="621"/>
      <c r="FM1" s="621"/>
      <c r="FN1" s="621"/>
      <c r="FO1" s="621"/>
      <c r="FP1" s="621"/>
      <c r="FQ1" s="621"/>
      <c r="FR1" s="621"/>
      <c r="FS1" s="621"/>
      <c r="FT1" s="621"/>
      <c r="FU1" s="621"/>
      <c r="FV1" s="621"/>
      <c r="FW1" s="621"/>
      <c r="FX1" s="621"/>
      <c r="FY1" s="621"/>
      <c r="FZ1" s="621"/>
      <c r="GA1" s="621"/>
      <c r="GB1" s="621"/>
      <c r="GC1" s="621"/>
      <c r="GD1" s="621"/>
      <c r="GE1" s="621"/>
      <c r="GF1" s="621"/>
      <c r="GG1" s="621"/>
      <c r="GH1" s="621"/>
      <c r="GI1" s="621"/>
      <c r="GJ1" s="621"/>
      <c r="GK1" s="621"/>
      <c r="GL1" s="621"/>
      <c r="GM1" s="621"/>
      <c r="GN1" s="621"/>
      <c r="GO1" s="621"/>
      <c r="GP1" s="621"/>
      <c r="GQ1" s="621"/>
    </row>
    <row r="2" spans="1:199" ht="4.95" customHeight="1" thickBot="1">
      <c r="A2" s="621"/>
      <c r="B2" s="457"/>
      <c r="C2" s="626"/>
      <c r="D2" s="627"/>
      <c r="E2" s="628"/>
      <c r="F2" s="629"/>
      <c r="G2" s="765"/>
      <c r="H2" s="631"/>
      <c r="I2" s="631"/>
      <c r="J2" s="464"/>
      <c r="K2" s="464"/>
      <c r="L2" s="631"/>
      <c r="M2" s="631"/>
      <c r="N2" s="465"/>
      <c r="O2" s="465"/>
      <c r="P2" s="631"/>
      <c r="Q2" s="465"/>
      <c r="R2" s="632"/>
      <c r="S2" s="457" t="s">
        <v>9</v>
      </c>
      <c r="T2" s="626"/>
      <c r="U2" s="627"/>
      <c r="V2" s="628"/>
      <c r="W2" s="631"/>
      <c r="X2" s="631"/>
      <c r="Y2" s="631"/>
      <c r="Z2" s="464"/>
      <c r="AA2" s="464"/>
      <c r="AB2" s="631"/>
      <c r="AC2" s="631"/>
      <c r="AD2" s="465"/>
      <c r="AE2" s="465"/>
      <c r="AF2" s="631"/>
      <c r="AG2" s="465"/>
      <c r="AH2" s="632"/>
      <c r="AI2" s="457" t="s">
        <v>9</v>
      </c>
      <c r="AJ2" s="626"/>
      <c r="AK2" s="627"/>
      <c r="AL2" s="628"/>
      <c r="AM2" s="631"/>
      <c r="AN2" s="765"/>
      <c r="AO2" s="631"/>
      <c r="AP2" s="631"/>
      <c r="AQ2" s="464"/>
      <c r="AR2" s="464"/>
      <c r="AS2" s="631"/>
      <c r="AT2" s="631"/>
      <c r="AU2" s="465"/>
      <c r="AV2" s="465"/>
      <c r="AW2" s="631"/>
      <c r="AX2" s="465"/>
      <c r="AY2" s="632"/>
      <c r="AZ2" s="457" t="s">
        <v>9</v>
      </c>
      <c r="BA2" s="626"/>
      <c r="BB2" s="627"/>
      <c r="BC2" s="628"/>
      <c r="BD2" s="631"/>
      <c r="BE2" s="631"/>
      <c r="BF2" s="631"/>
      <c r="BG2" s="464"/>
      <c r="BH2" s="464"/>
      <c r="BI2" s="631"/>
      <c r="BJ2" s="631"/>
      <c r="BK2" s="465"/>
      <c r="BL2" s="465"/>
      <c r="BM2" s="631"/>
      <c r="BN2" s="465"/>
      <c r="BO2" s="632"/>
      <c r="BP2" s="457" t="s">
        <v>9</v>
      </c>
      <c r="BQ2" s="626"/>
      <c r="BR2" s="627"/>
      <c r="BS2" s="628"/>
      <c r="BT2" s="631"/>
      <c r="BU2" s="765"/>
      <c r="BV2" s="631"/>
      <c r="BW2" s="631"/>
      <c r="BX2" s="464"/>
      <c r="BY2" s="464"/>
      <c r="BZ2" s="631"/>
      <c r="CA2" s="631"/>
      <c r="CB2" s="465"/>
      <c r="CC2" s="465"/>
      <c r="CD2" s="631"/>
      <c r="CE2" s="465"/>
      <c r="CF2" s="632"/>
      <c r="CG2" s="457" t="s">
        <v>9</v>
      </c>
      <c r="CH2" s="626"/>
      <c r="CI2" s="627"/>
      <c r="CJ2" s="628"/>
      <c r="CK2" s="631"/>
      <c r="CL2" s="631"/>
      <c r="CM2" s="631"/>
      <c r="CN2" s="464"/>
      <c r="CO2" s="464"/>
      <c r="CP2" s="631"/>
      <c r="CQ2" s="631"/>
      <c r="CR2" s="465"/>
      <c r="CS2" s="465"/>
      <c r="CT2" s="631"/>
      <c r="CU2" s="465"/>
      <c r="CV2" s="632"/>
      <c r="CW2" s="457" t="s">
        <v>9</v>
      </c>
      <c r="CX2" s="626"/>
      <c r="CY2" s="627"/>
      <c r="CZ2" s="628"/>
      <c r="DA2" s="631"/>
      <c r="DB2" s="765"/>
      <c r="DC2" s="631"/>
      <c r="DD2" s="631"/>
      <c r="DE2" s="464"/>
      <c r="DF2" s="464"/>
      <c r="DG2" s="631"/>
      <c r="DH2" s="631"/>
      <c r="DI2" s="465"/>
      <c r="DJ2" s="465"/>
      <c r="DK2" s="631"/>
      <c r="DL2" s="465"/>
      <c r="DM2" s="632"/>
      <c r="DN2" s="457" t="s">
        <v>9</v>
      </c>
      <c r="DO2" s="626"/>
      <c r="DP2" s="627"/>
      <c r="DQ2" s="628"/>
      <c r="DR2" s="631"/>
      <c r="DS2" s="631"/>
      <c r="DT2" s="631"/>
      <c r="DU2" s="464"/>
      <c r="DV2" s="464"/>
      <c r="DW2" s="631"/>
      <c r="DX2" s="631"/>
      <c r="DY2" s="465"/>
      <c r="DZ2" s="465"/>
      <c r="EA2" s="631"/>
      <c r="EB2" s="465"/>
      <c r="EC2" s="632"/>
      <c r="ED2" s="457" t="s">
        <v>9</v>
      </c>
      <c r="EE2" s="626"/>
      <c r="EF2" s="627"/>
      <c r="EG2" s="628"/>
      <c r="EH2" s="631"/>
      <c r="EI2" s="765"/>
      <c r="EJ2" s="631"/>
      <c r="EK2" s="631"/>
      <c r="EL2" s="464"/>
      <c r="EM2" s="464"/>
      <c r="EN2" s="631"/>
      <c r="EO2" s="631"/>
      <c r="EP2" s="465"/>
      <c r="EQ2" s="465"/>
      <c r="ER2" s="631"/>
      <c r="ES2" s="465"/>
      <c r="ET2" s="632"/>
      <c r="EU2" s="457" t="s">
        <v>9</v>
      </c>
      <c r="EV2" s="626"/>
      <c r="EW2" s="627"/>
      <c r="EX2" s="628"/>
      <c r="EY2" s="631"/>
      <c r="EZ2" s="631"/>
      <c r="FA2" s="631"/>
      <c r="FB2" s="464"/>
      <c r="FC2" s="464"/>
      <c r="FD2" s="631"/>
      <c r="FE2" s="631"/>
      <c r="FF2" s="465"/>
      <c r="FG2" s="465"/>
      <c r="FH2" s="631"/>
      <c r="FI2" s="465"/>
      <c r="FJ2" s="632"/>
      <c r="FK2" s="457" t="s">
        <v>9</v>
      </c>
      <c r="FL2" s="626"/>
      <c r="FM2" s="627"/>
      <c r="FN2" s="628"/>
      <c r="FO2" s="631"/>
      <c r="FP2" s="765"/>
      <c r="FQ2" s="631"/>
      <c r="FR2" s="631"/>
      <c r="FS2" s="464"/>
      <c r="FT2" s="464"/>
      <c r="FU2" s="631"/>
      <c r="FV2" s="631"/>
      <c r="FW2" s="465"/>
      <c r="FX2" s="465"/>
      <c r="FY2" s="631"/>
      <c r="FZ2" s="465"/>
      <c r="GA2" s="632"/>
      <c r="GB2" s="457" t="s">
        <v>9</v>
      </c>
      <c r="GC2" s="626"/>
      <c r="GD2" s="627"/>
      <c r="GE2" s="628"/>
      <c r="GF2" s="631"/>
      <c r="GG2" s="631"/>
      <c r="GH2" s="631"/>
      <c r="GI2" s="464"/>
      <c r="GJ2" s="464"/>
      <c r="GK2" s="631"/>
      <c r="GL2" s="631"/>
      <c r="GM2" s="465"/>
      <c r="GN2" s="465"/>
      <c r="GO2" s="631"/>
      <c r="GP2" s="766"/>
      <c r="GQ2" s="621"/>
    </row>
    <row r="3" spans="1:199" ht="16.3" thickBot="1">
      <c r="A3" s="621"/>
      <c r="B3" s="815" t="s">
        <v>10</v>
      </c>
      <c r="C3" s="469"/>
      <c r="D3" s="469"/>
      <c r="E3" s="469" t="s">
        <v>11</v>
      </c>
      <c r="F3" s="640"/>
      <c r="G3" s="642"/>
      <c r="H3" s="642"/>
      <c r="I3" s="642"/>
      <c r="J3" s="642"/>
      <c r="K3" s="642"/>
      <c r="L3" s="866" t="str">
        <f>Details!G1</f>
        <v>Pair 1</v>
      </c>
      <c r="M3" s="867"/>
      <c r="N3" s="867"/>
      <c r="O3" s="867"/>
      <c r="P3" s="867"/>
      <c r="Q3" s="867"/>
      <c r="R3" s="867"/>
      <c r="S3" s="867"/>
      <c r="T3" s="867"/>
      <c r="U3" s="867"/>
      <c r="V3" s="867"/>
      <c r="W3" s="867"/>
      <c r="X3" s="867"/>
      <c r="Y3" s="867"/>
      <c r="Z3" s="867"/>
      <c r="AA3" s="867"/>
      <c r="AB3" s="867"/>
      <c r="AC3" s="867"/>
      <c r="AD3" s="867"/>
      <c r="AE3" s="867"/>
      <c r="AF3" s="868"/>
      <c r="AG3" s="472"/>
      <c r="AH3" s="643"/>
      <c r="AI3" s="468" t="s">
        <v>10</v>
      </c>
      <c r="AJ3" s="469"/>
      <c r="AK3" s="469"/>
      <c r="AL3" s="469" t="s">
        <v>11</v>
      </c>
      <c r="AM3" s="642"/>
      <c r="AN3" s="642"/>
      <c r="AO3" s="642"/>
      <c r="AP3" s="642"/>
      <c r="AQ3" s="642"/>
      <c r="AR3" s="642"/>
      <c r="AS3" s="904" t="str">
        <f>Details!G2</f>
        <v>Pair 2</v>
      </c>
      <c r="AT3" s="905"/>
      <c r="AU3" s="905"/>
      <c r="AV3" s="905"/>
      <c r="AW3" s="905"/>
      <c r="AX3" s="905"/>
      <c r="AY3" s="905"/>
      <c r="AZ3" s="905"/>
      <c r="BA3" s="905"/>
      <c r="BB3" s="905"/>
      <c r="BC3" s="905"/>
      <c r="BD3" s="905"/>
      <c r="BE3" s="905"/>
      <c r="BF3" s="905"/>
      <c r="BG3" s="905"/>
      <c r="BH3" s="905"/>
      <c r="BI3" s="905"/>
      <c r="BJ3" s="905"/>
      <c r="BK3" s="905"/>
      <c r="BL3" s="905"/>
      <c r="BM3" s="906"/>
      <c r="BN3" s="472"/>
      <c r="BO3" s="643"/>
      <c r="BP3" s="468" t="s">
        <v>10</v>
      </c>
      <c r="BQ3" s="469"/>
      <c r="BR3" s="469"/>
      <c r="BS3" s="469" t="s">
        <v>11</v>
      </c>
      <c r="BT3" s="642"/>
      <c r="BU3" s="642"/>
      <c r="BV3" s="642"/>
      <c r="BW3" s="642"/>
      <c r="BX3" s="642"/>
      <c r="BY3" s="642"/>
      <c r="BZ3" s="863" t="str">
        <f>Details!G3</f>
        <v>Pair 3</v>
      </c>
      <c r="CA3" s="864"/>
      <c r="CB3" s="864"/>
      <c r="CC3" s="864"/>
      <c r="CD3" s="864"/>
      <c r="CE3" s="864"/>
      <c r="CF3" s="864"/>
      <c r="CG3" s="864"/>
      <c r="CH3" s="864"/>
      <c r="CI3" s="864"/>
      <c r="CJ3" s="864"/>
      <c r="CK3" s="864"/>
      <c r="CL3" s="864"/>
      <c r="CM3" s="864"/>
      <c r="CN3" s="864"/>
      <c r="CO3" s="864"/>
      <c r="CP3" s="864"/>
      <c r="CQ3" s="864"/>
      <c r="CR3" s="864"/>
      <c r="CS3" s="864"/>
      <c r="CT3" s="865"/>
      <c r="CU3" s="472"/>
      <c r="CV3" s="643"/>
      <c r="CW3" s="468" t="s">
        <v>10</v>
      </c>
      <c r="CX3" s="469"/>
      <c r="CY3" s="469"/>
      <c r="CZ3" s="469" t="s">
        <v>11</v>
      </c>
      <c r="DA3" s="642"/>
      <c r="DB3" s="642"/>
      <c r="DC3" s="642"/>
      <c r="DD3" s="642"/>
      <c r="DE3" s="642"/>
      <c r="DF3" s="642"/>
      <c r="DG3" s="907" t="str">
        <f>Details!G4</f>
        <v>Pair 4</v>
      </c>
      <c r="DH3" s="908"/>
      <c r="DI3" s="908"/>
      <c r="DJ3" s="908"/>
      <c r="DK3" s="908"/>
      <c r="DL3" s="908"/>
      <c r="DM3" s="908"/>
      <c r="DN3" s="908"/>
      <c r="DO3" s="908"/>
      <c r="DP3" s="908"/>
      <c r="DQ3" s="908"/>
      <c r="DR3" s="908"/>
      <c r="DS3" s="908"/>
      <c r="DT3" s="908"/>
      <c r="DU3" s="908"/>
      <c r="DV3" s="908"/>
      <c r="DW3" s="908"/>
      <c r="DX3" s="908"/>
      <c r="DY3" s="908"/>
      <c r="DZ3" s="908"/>
      <c r="EA3" s="909"/>
      <c r="EB3" s="472"/>
      <c r="EC3" s="643"/>
      <c r="ED3" s="468" t="s">
        <v>10</v>
      </c>
      <c r="EE3" s="469"/>
      <c r="EF3" s="469"/>
      <c r="EG3" s="469" t="s">
        <v>11</v>
      </c>
      <c r="EH3" s="642"/>
      <c r="EI3" s="642"/>
      <c r="EJ3" s="642"/>
      <c r="EK3" s="642"/>
      <c r="EL3" s="642"/>
      <c r="EM3" s="642"/>
      <c r="EN3" s="913" t="str">
        <f>Details!G5</f>
        <v>Pair 5</v>
      </c>
      <c r="EO3" s="914"/>
      <c r="EP3" s="914"/>
      <c r="EQ3" s="914"/>
      <c r="ER3" s="914"/>
      <c r="ES3" s="914"/>
      <c r="ET3" s="914"/>
      <c r="EU3" s="914"/>
      <c r="EV3" s="914"/>
      <c r="EW3" s="914"/>
      <c r="EX3" s="914"/>
      <c r="EY3" s="914"/>
      <c r="EZ3" s="914"/>
      <c r="FA3" s="914"/>
      <c r="FB3" s="914"/>
      <c r="FC3" s="914"/>
      <c r="FD3" s="914"/>
      <c r="FE3" s="914"/>
      <c r="FF3" s="914"/>
      <c r="FG3" s="914"/>
      <c r="FH3" s="915"/>
      <c r="FI3" s="472"/>
      <c r="FJ3" s="643"/>
      <c r="FK3" s="468" t="s">
        <v>10</v>
      </c>
      <c r="FL3" s="469"/>
      <c r="FM3" s="469"/>
      <c r="FN3" s="469" t="s">
        <v>11</v>
      </c>
      <c r="FO3" s="642"/>
      <c r="FP3" s="642"/>
      <c r="FQ3" s="642"/>
      <c r="FR3" s="642"/>
      <c r="FS3" s="642"/>
      <c r="FT3" s="642"/>
      <c r="FU3" s="910" t="str">
        <f>Details!G6</f>
        <v>Pair 6</v>
      </c>
      <c r="FV3" s="911"/>
      <c r="FW3" s="911"/>
      <c r="FX3" s="911"/>
      <c r="FY3" s="911"/>
      <c r="FZ3" s="911"/>
      <c r="GA3" s="911"/>
      <c r="GB3" s="911"/>
      <c r="GC3" s="911"/>
      <c r="GD3" s="911"/>
      <c r="GE3" s="911"/>
      <c r="GF3" s="911"/>
      <c r="GG3" s="911"/>
      <c r="GH3" s="911"/>
      <c r="GI3" s="911"/>
      <c r="GJ3" s="911"/>
      <c r="GK3" s="911"/>
      <c r="GL3" s="911"/>
      <c r="GM3" s="911"/>
      <c r="GN3" s="911"/>
      <c r="GO3" s="912"/>
      <c r="GP3" s="695"/>
      <c r="GQ3" s="621"/>
    </row>
    <row r="4" spans="1:199" ht="32.950000000000003" customHeight="1" thickBot="1">
      <c r="A4" s="621"/>
      <c r="B4" s="876" t="s">
        <v>81</v>
      </c>
      <c r="C4" s="877"/>
      <c r="D4" s="878"/>
      <c r="E4" s="879">
        <f>Details!E3</f>
        <v>43772</v>
      </c>
      <c r="F4" s="880"/>
      <c r="G4" s="651"/>
      <c r="H4" s="651"/>
      <c r="I4" s="651"/>
      <c r="J4" s="652"/>
      <c r="K4" s="652"/>
      <c r="L4" s="921" t="str">
        <f>Details!B11</f>
        <v>Dave Sanders</v>
      </c>
      <c r="M4" s="922"/>
      <c r="N4" s="922"/>
      <c r="O4" s="922"/>
      <c r="P4" s="923"/>
      <c r="Q4" s="69"/>
      <c r="R4" s="378"/>
      <c r="S4" s="884" t="s">
        <v>25</v>
      </c>
      <c r="T4" s="885"/>
      <c r="U4" s="886"/>
      <c r="V4" s="379">
        <v>38739</v>
      </c>
      <c r="W4" s="380"/>
      <c r="X4" s="381"/>
      <c r="Y4" s="381"/>
      <c r="Z4" s="381"/>
      <c r="AA4" s="381"/>
      <c r="AB4" s="881" t="str">
        <f>Details!B1</f>
        <v>John Ford</v>
      </c>
      <c r="AC4" s="882"/>
      <c r="AD4" s="882"/>
      <c r="AE4" s="882"/>
      <c r="AF4" s="883"/>
      <c r="AG4" s="69"/>
      <c r="AH4" s="378"/>
      <c r="AI4" s="887" t="s">
        <v>25</v>
      </c>
      <c r="AJ4" s="888"/>
      <c r="AK4" s="889"/>
      <c r="AL4" s="476">
        <v>38739</v>
      </c>
      <c r="AM4" s="477"/>
      <c r="AN4" s="381"/>
      <c r="AO4" s="381"/>
      <c r="AP4" s="381"/>
      <c r="AQ4" s="381"/>
      <c r="AR4" s="381"/>
      <c r="AS4" s="881" t="str">
        <f>Details!B6</f>
        <v>Gordon Grant</v>
      </c>
      <c r="AT4" s="882"/>
      <c r="AU4" s="882"/>
      <c r="AV4" s="882"/>
      <c r="AW4" s="883"/>
      <c r="AX4" s="69"/>
      <c r="AY4" s="378"/>
      <c r="AZ4" s="884" t="s">
        <v>25</v>
      </c>
      <c r="BA4" s="885"/>
      <c r="BB4" s="886"/>
      <c r="BC4" s="379">
        <v>38739</v>
      </c>
      <c r="BD4" s="380"/>
      <c r="BE4" s="381"/>
      <c r="BF4" s="381"/>
      <c r="BG4" s="381"/>
      <c r="BH4" s="381"/>
      <c r="BI4" s="881" t="str">
        <f>Details!B2</f>
        <v>Paul Marshall</v>
      </c>
      <c r="BJ4" s="882"/>
      <c r="BK4" s="882"/>
      <c r="BL4" s="882"/>
      <c r="BM4" s="883"/>
      <c r="BN4" s="69"/>
      <c r="BO4" s="378"/>
      <c r="BP4" s="887" t="s">
        <v>25</v>
      </c>
      <c r="BQ4" s="888"/>
      <c r="BR4" s="889"/>
      <c r="BS4" s="476">
        <v>38739</v>
      </c>
      <c r="BT4" s="477"/>
      <c r="BU4" s="381"/>
      <c r="BV4" s="381"/>
      <c r="BW4" s="381"/>
      <c r="BX4" s="381"/>
      <c r="BY4" s="381"/>
      <c r="BZ4" s="881" t="str">
        <f>Details!B3</f>
        <v>Derek Griffiths</v>
      </c>
      <c r="CA4" s="882"/>
      <c r="CB4" s="882"/>
      <c r="CC4" s="882"/>
      <c r="CD4" s="883"/>
      <c r="CE4" s="69"/>
      <c r="CF4" s="378"/>
      <c r="CG4" s="884" t="s">
        <v>25</v>
      </c>
      <c r="CH4" s="885"/>
      <c r="CI4" s="886"/>
      <c r="CJ4" s="379">
        <v>38739</v>
      </c>
      <c r="CK4" s="380"/>
      <c r="CL4" s="381"/>
      <c r="CM4" s="381"/>
      <c r="CN4" s="381"/>
      <c r="CO4" s="381"/>
      <c r="CP4" s="881" t="str">
        <f>Details!B10</f>
        <v>Ian Gunn</v>
      </c>
      <c r="CQ4" s="882"/>
      <c r="CR4" s="882"/>
      <c r="CS4" s="882"/>
      <c r="CT4" s="883"/>
      <c r="CU4" s="69"/>
      <c r="CV4" s="378"/>
      <c r="CW4" s="887" t="s">
        <v>25</v>
      </c>
      <c r="CX4" s="888"/>
      <c r="CY4" s="889"/>
      <c r="CZ4" s="476">
        <v>38739</v>
      </c>
      <c r="DA4" s="477"/>
      <c r="DB4" s="381"/>
      <c r="DC4" s="381"/>
      <c r="DD4" s="381"/>
      <c r="DE4" s="381"/>
      <c r="DF4" s="381"/>
      <c r="DG4" s="881" t="str">
        <f>Details!B8</f>
        <v>Alan Welsh</v>
      </c>
      <c r="DH4" s="882"/>
      <c r="DI4" s="882"/>
      <c r="DJ4" s="882"/>
      <c r="DK4" s="883"/>
      <c r="DL4" s="69"/>
      <c r="DM4" s="378"/>
      <c r="DN4" s="884" t="s">
        <v>25</v>
      </c>
      <c r="DO4" s="885"/>
      <c r="DP4" s="886"/>
      <c r="DQ4" s="379">
        <v>38739</v>
      </c>
      <c r="DR4" s="380"/>
      <c r="DS4" s="381"/>
      <c r="DT4" s="381"/>
      <c r="DU4" s="381"/>
      <c r="DV4" s="381"/>
      <c r="DW4" s="881" t="str">
        <f>Details!B9</f>
        <v>Steve O'Brien</v>
      </c>
      <c r="DX4" s="882"/>
      <c r="DY4" s="882"/>
      <c r="DZ4" s="882"/>
      <c r="EA4" s="883"/>
      <c r="EB4" s="69"/>
      <c r="EC4" s="378"/>
      <c r="ED4" s="887" t="s">
        <v>25</v>
      </c>
      <c r="EE4" s="888"/>
      <c r="EF4" s="889"/>
      <c r="EG4" s="476">
        <v>38739</v>
      </c>
      <c r="EH4" s="477"/>
      <c r="EI4" s="381"/>
      <c r="EJ4" s="381"/>
      <c r="EK4" s="381"/>
      <c r="EL4" s="381"/>
      <c r="EM4" s="381"/>
      <c r="EN4" s="881" t="str">
        <f>Details!B4</f>
        <v>Eddie Harrison</v>
      </c>
      <c r="EO4" s="882"/>
      <c r="EP4" s="882"/>
      <c r="EQ4" s="882"/>
      <c r="ER4" s="883"/>
      <c r="ES4" s="69"/>
      <c r="ET4" s="378"/>
      <c r="EU4" s="884" t="s">
        <v>25</v>
      </c>
      <c r="EV4" s="885"/>
      <c r="EW4" s="886"/>
      <c r="EX4" s="379">
        <v>38739</v>
      </c>
      <c r="EY4" s="380"/>
      <c r="EZ4" s="381"/>
      <c r="FA4" s="381"/>
      <c r="FB4" s="381"/>
      <c r="FC4" s="381"/>
      <c r="FD4" s="881" t="str">
        <f>Details!B5</f>
        <v>Andy Trewick</v>
      </c>
      <c r="FE4" s="882"/>
      <c r="FF4" s="882"/>
      <c r="FG4" s="882"/>
      <c r="FH4" s="883"/>
      <c r="FI4" s="69"/>
      <c r="FJ4" s="378"/>
      <c r="FK4" s="887" t="s">
        <v>25</v>
      </c>
      <c r="FL4" s="888"/>
      <c r="FM4" s="889"/>
      <c r="FN4" s="476">
        <v>38739</v>
      </c>
      <c r="FO4" s="477"/>
      <c r="FP4" s="381"/>
      <c r="FQ4" s="381"/>
      <c r="FR4" s="381"/>
      <c r="FS4" s="381"/>
      <c r="FT4" s="381"/>
      <c r="FU4" s="881" t="str">
        <f>Details!B7</f>
        <v>Kevin Blenkinsop</v>
      </c>
      <c r="FV4" s="882"/>
      <c r="FW4" s="882"/>
      <c r="FX4" s="882"/>
      <c r="FY4" s="883"/>
      <c r="FZ4" s="69"/>
      <c r="GA4" s="378"/>
      <c r="GB4" s="884" t="s">
        <v>25</v>
      </c>
      <c r="GC4" s="885"/>
      <c r="GD4" s="886"/>
      <c r="GE4" s="379">
        <v>38739</v>
      </c>
      <c r="GF4" s="380"/>
      <c r="GG4" s="381"/>
      <c r="GH4" s="381"/>
      <c r="GI4" s="381"/>
      <c r="GJ4" s="381"/>
      <c r="GK4" s="881" t="str">
        <f>Details!B12</f>
        <v>Gary West</v>
      </c>
      <c r="GL4" s="882"/>
      <c r="GM4" s="882"/>
      <c r="GN4" s="882"/>
      <c r="GO4" s="883"/>
      <c r="GP4" s="74"/>
      <c r="GQ4" s="621"/>
    </row>
    <row r="5" spans="1:199" ht="10.199999999999999" hidden="1" customHeight="1">
      <c r="A5" s="654"/>
      <c r="B5" s="872"/>
      <c r="C5" s="873"/>
      <c r="D5" s="873"/>
      <c r="E5" s="873"/>
      <c r="F5" s="480"/>
      <c r="G5" s="386"/>
      <c r="H5" s="382"/>
      <c r="I5" s="382"/>
      <c r="J5" s="382"/>
      <c r="K5" s="382"/>
      <c r="L5" s="382"/>
      <c r="M5" s="383"/>
      <c r="N5" s="643"/>
      <c r="O5" s="643"/>
      <c r="P5" s="643"/>
      <c r="Q5" s="643"/>
      <c r="R5" s="643"/>
      <c r="S5" s="872"/>
      <c r="T5" s="873"/>
      <c r="U5" s="873"/>
      <c r="V5" s="873"/>
      <c r="W5" s="385"/>
      <c r="X5" s="382"/>
      <c r="Y5" s="382"/>
      <c r="Z5" s="382"/>
      <c r="AA5" s="382"/>
      <c r="AB5" s="382"/>
      <c r="AC5" s="383"/>
      <c r="AD5" s="643"/>
      <c r="AE5" s="643"/>
      <c r="AF5" s="643"/>
      <c r="AG5" s="643"/>
      <c r="AH5" s="643"/>
      <c r="AI5" s="872"/>
      <c r="AJ5" s="873"/>
      <c r="AK5" s="873"/>
      <c r="AL5" s="873"/>
      <c r="AM5" s="385"/>
      <c r="AN5" s="386"/>
      <c r="AO5" s="382"/>
      <c r="AP5" s="382"/>
      <c r="AQ5" s="382"/>
      <c r="AR5" s="382"/>
      <c r="AS5" s="382"/>
      <c r="AT5" s="383"/>
      <c r="AU5" s="643"/>
      <c r="AV5" s="643"/>
      <c r="AW5" s="643"/>
      <c r="AX5" s="643"/>
      <c r="AY5" s="643"/>
      <c r="AZ5" s="872"/>
      <c r="BA5" s="873"/>
      <c r="BB5" s="873"/>
      <c r="BC5" s="873"/>
      <c r="BD5" s="385"/>
      <c r="BE5" s="382"/>
      <c r="BF5" s="382"/>
      <c r="BG5" s="382"/>
      <c r="BH5" s="382"/>
      <c r="BI5" s="382"/>
      <c r="BJ5" s="383"/>
      <c r="BK5" s="643"/>
      <c r="BL5" s="643"/>
      <c r="BM5" s="643"/>
      <c r="BN5" s="643"/>
      <c r="BO5" s="643"/>
      <c r="BP5" s="872"/>
      <c r="BQ5" s="873"/>
      <c r="BR5" s="873"/>
      <c r="BS5" s="873"/>
      <c r="BT5" s="385"/>
      <c r="BU5" s="386"/>
      <c r="BV5" s="382"/>
      <c r="BW5" s="382"/>
      <c r="BX5" s="382"/>
      <c r="BY5" s="382"/>
      <c r="BZ5" s="382"/>
      <c r="CA5" s="383"/>
      <c r="CB5" s="643"/>
      <c r="CC5" s="643"/>
      <c r="CD5" s="643"/>
      <c r="CE5" s="643"/>
      <c r="CF5" s="643"/>
      <c r="CG5" s="872"/>
      <c r="CH5" s="873"/>
      <c r="CI5" s="873"/>
      <c r="CJ5" s="873"/>
      <c r="CK5" s="385"/>
      <c r="CL5" s="382"/>
      <c r="CM5" s="382"/>
      <c r="CN5" s="382"/>
      <c r="CO5" s="382"/>
      <c r="CP5" s="382"/>
      <c r="CQ5" s="383"/>
      <c r="CR5" s="643"/>
      <c r="CS5" s="643"/>
      <c r="CT5" s="643"/>
      <c r="CU5" s="643"/>
      <c r="CV5" s="643"/>
      <c r="CW5" s="872"/>
      <c r="CX5" s="873"/>
      <c r="CY5" s="873"/>
      <c r="CZ5" s="873"/>
      <c r="DA5" s="385"/>
      <c r="DB5" s="386"/>
      <c r="DC5" s="382"/>
      <c r="DD5" s="382"/>
      <c r="DE5" s="382"/>
      <c r="DF5" s="382"/>
      <c r="DG5" s="382"/>
      <c r="DH5" s="383"/>
      <c r="DI5" s="643"/>
      <c r="DJ5" s="643"/>
      <c r="DK5" s="643"/>
      <c r="DL5" s="643"/>
      <c r="DM5" s="643"/>
      <c r="DN5" s="872"/>
      <c r="DO5" s="873"/>
      <c r="DP5" s="873"/>
      <c r="DQ5" s="873"/>
      <c r="DR5" s="385"/>
      <c r="DS5" s="382"/>
      <c r="DT5" s="382"/>
      <c r="DU5" s="382"/>
      <c r="DV5" s="382"/>
      <c r="DW5" s="382"/>
      <c r="DX5" s="383"/>
      <c r="DY5" s="643"/>
      <c r="DZ5" s="643"/>
      <c r="EA5" s="643"/>
      <c r="EB5" s="643"/>
      <c r="EC5" s="643"/>
      <c r="ED5" s="872"/>
      <c r="EE5" s="873"/>
      <c r="EF5" s="873"/>
      <c r="EG5" s="873"/>
      <c r="EH5" s="385"/>
      <c r="EI5" s="386"/>
      <c r="EJ5" s="382"/>
      <c r="EK5" s="382"/>
      <c r="EL5" s="382"/>
      <c r="EM5" s="382"/>
      <c r="EN5" s="382"/>
      <c r="EO5" s="383"/>
      <c r="EP5" s="643"/>
      <c r="EQ5" s="643"/>
      <c r="ER5" s="643"/>
      <c r="ES5" s="643"/>
      <c r="ET5" s="643"/>
      <c r="EU5" s="872"/>
      <c r="EV5" s="873"/>
      <c r="EW5" s="873"/>
      <c r="EX5" s="873"/>
      <c r="EY5" s="385"/>
      <c r="EZ5" s="382"/>
      <c r="FA5" s="382"/>
      <c r="FB5" s="382"/>
      <c r="FC5" s="382"/>
      <c r="FD5" s="382"/>
      <c r="FE5" s="383"/>
      <c r="FF5" s="643"/>
      <c r="FG5" s="643"/>
      <c r="FH5" s="643"/>
      <c r="FI5" s="643"/>
      <c r="FJ5" s="643"/>
      <c r="FK5" s="872"/>
      <c r="FL5" s="873"/>
      <c r="FM5" s="873"/>
      <c r="FN5" s="873"/>
      <c r="FO5" s="385"/>
      <c r="FP5" s="386"/>
      <c r="FQ5" s="382"/>
      <c r="FR5" s="382"/>
      <c r="FS5" s="382"/>
      <c r="FT5" s="382"/>
      <c r="FU5" s="382"/>
      <c r="FV5" s="383"/>
      <c r="FW5" s="643"/>
      <c r="FX5" s="643"/>
      <c r="FY5" s="643"/>
      <c r="FZ5" s="643"/>
      <c r="GA5" s="643"/>
      <c r="GB5" s="872"/>
      <c r="GC5" s="873"/>
      <c r="GD5" s="873"/>
      <c r="GE5" s="873"/>
      <c r="GF5" s="385"/>
      <c r="GG5" s="382"/>
      <c r="GH5" s="382"/>
      <c r="GI5" s="382"/>
      <c r="GJ5" s="382"/>
      <c r="GK5" s="382"/>
      <c r="GL5" s="383"/>
      <c r="GM5" s="643"/>
      <c r="GN5" s="643"/>
      <c r="GO5" s="643"/>
      <c r="GP5" s="649"/>
      <c r="GQ5" s="621"/>
    </row>
    <row r="6" spans="1:199" ht="14.45" hidden="1" customHeight="1">
      <c r="A6" s="621"/>
      <c r="B6" s="874"/>
      <c r="C6" s="875"/>
      <c r="D6" s="875"/>
      <c r="E6" s="875"/>
      <c r="F6" s="470"/>
      <c r="G6" s="389"/>
      <c r="H6" s="389"/>
      <c r="I6" s="655"/>
      <c r="J6" s="655"/>
      <c r="K6" s="655"/>
      <c r="L6" s="655"/>
      <c r="M6" s="388"/>
      <c r="N6" s="643"/>
      <c r="O6" s="643"/>
      <c r="P6" s="643"/>
      <c r="Q6" s="643"/>
      <c r="R6" s="643"/>
      <c r="S6" s="874"/>
      <c r="T6" s="875"/>
      <c r="U6" s="875"/>
      <c r="V6" s="875"/>
      <c r="W6" s="388"/>
      <c r="X6" s="389"/>
      <c r="Y6" s="655"/>
      <c r="Z6" s="655"/>
      <c r="AA6" s="655"/>
      <c r="AB6" s="655"/>
      <c r="AC6" s="388"/>
      <c r="AD6" s="643"/>
      <c r="AE6" s="643"/>
      <c r="AF6" s="643"/>
      <c r="AG6" s="643"/>
      <c r="AH6" s="643"/>
      <c r="AI6" s="874"/>
      <c r="AJ6" s="875"/>
      <c r="AK6" s="875"/>
      <c r="AL6" s="875"/>
      <c r="AM6" s="388"/>
      <c r="AN6" s="389"/>
      <c r="AO6" s="389"/>
      <c r="AP6" s="655"/>
      <c r="AQ6" s="655"/>
      <c r="AR6" s="655"/>
      <c r="AS6" s="655"/>
      <c r="AT6" s="388"/>
      <c r="AU6" s="643"/>
      <c r="AV6" s="643"/>
      <c r="AW6" s="643"/>
      <c r="AX6" s="643"/>
      <c r="AY6" s="643"/>
      <c r="AZ6" s="874"/>
      <c r="BA6" s="875"/>
      <c r="BB6" s="875"/>
      <c r="BC6" s="875"/>
      <c r="BD6" s="388"/>
      <c r="BE6" s="389"/>
      <c r="BF6" s="655"/>
      <c r="BG6" s="655"/>
      <c r="BH6" s="655"/>
      <c r="BI6" s="655"/>
      <c r="BJ6" s="388"/>
      <c r="BK6" s="643"/>
      <c r="BL6" s="643"/>
      <c r="BM6" s="643"/>
      <c r="BN6" s="643"/>
      <c r="BO6" s="643"/>
      <c r="BP6" s="874"/>
      <c r="BQ6" s="875"/>
      <c r="BR6" s="875"/>
      <c r="BS6" s="875"/>
      <c r="BT6" s="388"/>
      <c r="BU6" s="389"/>
      <c r="BV6" s="389"/>
      <c r="BW6" s="655"/>
      <c r="BX6" s="655"/>
      <c r="BY6" s="655"/>
      <c r="BZ6" s="655"/>
      <c r="CA6" s="388"/>
      <c r="CB6" s="643"/>
      <c r="CC6" s="643"/>
      <c r="CD6" s="643"/>
      <c r="CE6" s="643"/>
      <c r="CF6" s="643"/>
      <c r="CG6" s="874"/>
      <c r="CH6" s="875"/>
      <c r="CI6" s="875"/>
      <c r="CJ6" s="875"/>
      <c r="CK6" s="388"/>
      <c r="CL6" s="389"/>
      <c r="CM6" s="655"/>
      <c r="CN6" s="655"/>
      <c r="CO6" s="655"/>
      <c r="CP6" s="655"/>
      <c r="CQ6" s="388"/>
      <c r="CR6" s="643"/>
      <c r="CS6" s="643"/>
      <c r="CT6" s="643"/>
      <c r="CU6" s="643"/>
      <c r="CV6" s="643"/>
      <c r="CW6" s="874"/>
      <c r="CX6" s="875"/>
      <c r="CY6" s="875"/>
      <c r="CZ6" s="875"/>
      <c r="DA6" s="388"/>
      <c r="DB6" s="389"/>
      <c r="DC6" s="389"/>
      <c r="DD6" s="655"/>
      <c r="DE6" s="655"/>
      <c r="DF6" s="655"/>
      <c r="DG6" s="655"/>
      <c r="DH6" s="388"/>
      <c r="DI6" s="643"/>
      <c r="DJ6" s="643"/>
      <c r="DK6" s="643"/>
      <c r="DL6" s="643"/>
      <c r="DM6" s="643"/>
      <c r="DN6" s="874"/>
      <c r="DO6" s="875"/>
      <c r="DP6" s="875"/>
      <c r="DQ6" s="875"/>
      <c r="DR6" s="388"/>
      <c r="DS6" s="389"/>
      <c r="DT6" s="655"/>
      <c r="DU6" s="655"/>
      <c r="DV6" s="655"/>
      <c r="DW6" s="655"/>
      <c r="DX6" s="388"/>
      <c r="DY6" s="643"/>
      <c r="DZ6" s="643"/>
      <c r="EA6" s="643"/>
      <c r="EB6" s="643"/>
      <c r="EC6" s="643"/>
      <c r="ED6" s="874"/>
      <c r="EE6" s="875"/>
      <c r="EF6" s="875"/>
      <c r="EG6" s="875"/>
      <c r="EH6" s="388"/>
      <c r="EI6" s="389"/>
      <c r="EJ6" s="389"/>
      <c r="EK6" s="655"/>
      <c r="EL6" s="655"/>
      <c r="EM6" s="655"/>
      <c r="EN6" s="655"/>
      <c r="EO6" s="388"/>
      <c r="EP6" s="643"/>
      <c r="EQ6" s="643"/>
      <c r="ER6" s="643"/>
      <c r="ES6" s="643"/>
      <c r="ET6" s="643"/>
      <c r="EU6" s="874"/>
      <c r="EV6" s="875"/>
      <c r="EW6" s="875"/>
      <c r="EX6" s="875"/>
      <c r="EY6" s="388"/>
      <c r="EZ6" s="389"/>
      <c r="FA6" s="655"/>
      <c r="FB6" s="655"/>
      <c r="FC6" s="655"/>
      <c r="FD6" s="655"/>
      <c r="FE6" s="388"/>
      <c r="FF6" s="643"/>
      <c r="FG6" s="643"/>
      <c r="FH6" s="643"/>
      <c r="FI6" s="643"/>
      <c r="FJ6" s="643"/>
      <c r="FK6" s="874"/>
      <c r="FL6" s="875"/>
      <c r="FM6" s="875"/>
      <c r="FN6" s="875"/>
      <c r="FO6" s="388"/>
      <c r="FP6" s="389"/>
      <c r="FQ6" s="389"/>
      <c r="FR6" s="655"/>
      <c r="FS6" s="655"/>
      <c r="FT6" s="655"/>
      <c r="FU6" s="655"/>
      <c r="FV6" s="388"/>
      <c r="FW6" s="643"/>
      <c r="FX6" s="643"/>
      <c r="FY6" s="643"/>
      <c r="FZ6" s="643"/>
      <c r="GA6" s="643"/>
      <c r="GB6" s="874"/>
      <c r="GC6" s="875"/>
      <c r="GD6" s="875"/>
      <c r="GE6" s="875"/>
      <c r="GF6" s="388"/>
      <c r="GG6" s="389"/>
      <c r="GH6" s="655"/>
      <c r="GI6" s="655"/>
      <c r="GJ6" s="655"/>
      <c r="GK6" s="655"/>
      <c r="GL6" s="388"/>
      <c r="GM6" s="643"/>
      <c r="GN6" s="643"/>
      <c r="GO6" s="643"/>
      <c r="GP6" s="649"/>
      <c r="GQ6" s="621"/>
    </row>
    <row r="7" spans="1:199" ht="20.05" customHeight="1" thickBot="1">
      <c r="A7" s="621"/>
      <c r="B7" s="917" t="str">
        <f>Details!D3</f>
        <v>Boavista</v>
      </c>
      <c r="C7" s="918"/>
      <c r="D7" s="918"/>
      <c r="E7" s="918"/>
      <c r="F7" s="919"/>
      <c r="G7" s="767"/>
      <c r="H7" s="397" t="s">
        <v>26</v>
      </c>
      <c r="I7" s="399"/>
      <c r="J7" s="399"/>
      <c r="K7" s="399"/>
      <c r="L7" s="390">
        <f>Details!C11</f>
        <v>16</v>
      </c>
      <c r="M7" s="391"/>
      <c r="N7" s="658"/>
      <c r="O7" s="658"/>
      <c r="P7" s="393" t="s">
        <v>27</v>
      </c>
      <c r="Q7" s="658"/>
      <c r="R7" s="643"/>
      <c r="S7" s="394"/>
      <c r="T7" s="395" t="s">
        <v>28</v>
      </c>
      <c r="U7" s="396" t="s">
        <v>29</v>
      </c>
      <c r="V7" s="643"/>
      <c r="W7" s="397" t="s">
        <v>30</v>
      </c>
      <c r="X7" s="397" t="s">
        <v>26</v>
      </c>
      <c r="Y7" s="399"/>
      <c r="Z7" s="399"/>
      <c r="AA7" s="399"/>
      <c r="AB7" s="390">
        <f>Details!C1</f>
        <v>17</v>
      </c>
      <c r="AC7" s="391"/>
      <c r="AD7" s="658"/>
      <c r="AE7" s="658"/>
      <c r="AF7" s="393" t="s">
        <v>27</v>
      </c>
      <c r="AG7" s="658"/>
      <c r="AH7" s="643"/>
      <c r="AI7" s="394"/>
      <c r="AJ7" s="395" t="s">
        <v>28</v>
      </c>
      <c r="AK7" s="396" t="s">
        <v>29</v>
      </c>
      <c r="AL7" s="643"/>
      <c r="AM7" s="397" t="s">
        <v>30</v>
      </c>
      <c r="AN7" s="767"/>
      <c r="AO7" s="397" t="s">
        <v>26</v>
      </c>
      <c r="AP7" s="399"/>
      <c r="AQ7" s="399"/>
      <c r="AR7" s="399"/>
      <c r="AS7" s="390">
        <f>Details!C6</f>
        <v>22</v>
      </c>
      <c r="AT7" s="391"/>
      <c r="AU7" s="658"/>
      <c r="AV7" s="658"/>
      <c r="AW7" s="393" t="s">
        <v>27</v>
      </c>
      <c r="AX7" s="658"/>
      <c r="AY7" s="643"/>
      <c r="AZ7" s="394"/>
      <c r="BA7" s="395" t="s">
        <v>28</v>
      </c>
      <c r="BB7" s="396" t="s">
        <v>29</v>
      </c>
      <c r="BC7" s="643"/>
      <c r="BD7" s="397" t="s">
        <v>30</v>
      </c>
      <c r="BE7" s="397" t="s">
        <v>26</v>
      </c>
      <c r="BF7" s="399"/>
      <c r="BG7" s="399"/>
      <c r="BH7" s="399"/>
      <c r="BI7" s="390">
        <f>Details!C2</f>
        <v>23</v>
      </c>
      <c r="BJ7" s="391"/>
      <c r="BK7" s="658"/>
      <c r="BL7" s="658"/>
      <c r="BM7" s="393" t="s">
        <v>27</v>
      </c>
      <c r="BN7" s="658"/>
      <c r="BO7" s="643"/>
      <c r="BP7" s="394"/>
      <c r="BQ7" s="395" t="s">
        <v>28</v>
      </c>
      <c r="BR7" s="396" t="s">
        <v>29</v>
      </c>
      <c r="BS7" s="643"/>
      <c r="BT7" s="397" t="s">
        <v>30</v>
      </c>
      <c r="BU7" s="767"/>
      <c r="BV7" s="397" t="s">
        <v>26</v>
      </c>
      <c r="BW7" s="399"/>
      <c r="BX7" s="399"/>
      <c r="BY7" s="399"/>
      <c r="BZ7" s="390">
        <f>Details!C3</f>
        <v>22</v>
      </c>
      <c r="CA7" s="391"/>
      <c r="CB7" s="658"/>
      <c r="CC7" s="658"/>
      <c r="CD7" s="393" t="s">
        <v>27</v>
      </c>
      <c r="CE7" s="658"/>
      <c r="CF7" s="643"/>
      <c r="CG7" s="394"/>
      <c r="CH7" s="395" t="s">
        <v>28</v>
      </c>
      <c r="CI7" s="396" t="s">
        <v>29</v>
      </c>
      <c r="CJ7" s="643"/>
      <c r="CK7" s="397" t="s">
        <v>30</v>
      </c>
      <c r="CL7" s="397" t="s">
        <v>26</v>
      </c>
      <c r="CM7" s="399"/>
      <c r="CN7" s="399"/>
      <c r="CO7" s="399"/>
      <c r="CP7" s="390">
        <f>Details!C10</f>
        <v>28</v>
      </c>
      <c r="CQ7" s="391"/>
      <c r="CR7" s="658"/>
      <c r="CS7" s="658"/>
      <c r="CT7" s="393" t="s">
        <v>27</v>
      </c>
      <c r="CU7" s="658"/>
      <c r="CV7" s="643"/>
      <c r="CW7" s="394"/>
      <c r="CX7" s="395" t="s">
        <v>28</v>
      </c>
      <c r="CY7" s="396" t="s">
        <v>29</v>
      </c>
      <c r="CZ7" s="643"/>
      <c r="DA7" s="397" t="s">
        <v>30</v>
      </c>
      <c r="DB7" s="767"/>
      <c r="DC7" s="397" t="s">
        <v>26</v>
      </c>
      <c r="DD7" s="399"/>
      <c r="DE7" s="399"/>
      <c r="DF7" s="399"/>
      <c r="DG7" s="390">
        <f>Details!C8</f>
        <v>16</v>
      </c>
      <c r="DH7" s="391"/>
      <c r="DI7" s="658"/>
      <c r="DJ7" s="658"/>
      <c r="DK7" s="393" t="s">
        <v>27</v>
      </c>
      <c r="DL7" s="658"/>
      <c r="DM7" s="643"/>
      <c r="DN7" s="394"/>
      <c r="DO7" s="395" t="s">
        <v>28</v>
      </c>
      <c r="DP7" s="396" t="s">
        <v>29</v>
      </c>
      <c r="DQ7" s="643"/>
      <c r="DR7" s="397" t="s">
        <v>30</v>
      </c>
      <c r="DS7" s="397" t="s">
        <v>26</v>
      </c>
      <c r="DT7" s="399"/>
      <c r="DU7" s="399"/>
      <c r="DV7" s="399"/>
      <c r="DW7" s="390">
        <f>Details!C9</f>
        <v>6</v>
      </c>
      <c r="DX7" s="391"/>
      <c r="DY7" s="658"/>
      <c r="DZ7" s="658"/>
      <c r="EA7" s="393" t="s">
        <v>27</v>
      </c>
      <c r="EB7" s="658"/>
      <c r="EC7" s="643"/>
      <c r="ED7" s="394"/>
      <c r="EE7" s="395" t="s">
        <v>28</v>
      </c>
      <c r="EF7" s="396" t="s">
        <v>29</v>
      </c>
      <c r="EG7" s="643"/>
      <c r="EH7" s="397" t="s">
        <v>30</v>
      </c>
      <c r="EI7" s="767"/>
      <c r="EJ7" s="397" t="s">
        <v>26</v>
      </c>
      <c r="EK7" s="399"/>
      <c r="EL7" s="399"/>
      <c r="EM7" s="399"/>
      <c r="EN7" s="390">
        <f>Details!C4</f>
        <v>14</v>
      </c>
      <c r="EO7" s="391"/>
      <c r="EP7" s="658"/>
      <c r="EQ7" s="658"/>
      <c r="ER7" s="393" t="s">
        <v>27</v>
      </c>
      <c r="ES7" s="658"/>
      <c r="ET7" s="643"/>
      <c r="EU7" s="394"/>
      <c r="EV7" s="395"/>
      <c r="EW7" s="396" t="s">
        <v>29</v>
      </c>
      <c r="EX7" s="643"/>
      <c r="EY7" s="397" t="s">
        <v>30</v>
      </c>
      <c r="EZ7" s="397" t="s">
        <v>26</v>
      </c>
      <c r="FA7" s="399"/>
      <c r="FB7" s="399"/>
      <c r="FC7" s="399"/>
      <c r="FD7" s="390">
        <f>Details!C5</f>
        <v>22</v>
      </c>
      <c r="FE7" s="391"/>
      <c r="FF7" s="658"/>
      <c r="FG7" s="658"/>
      <c r="FH7" s="393" t="s">
        <v>27</v>
      </c>
      <c r="FI7" s="658"/>
      <c r="FJ7" s="643"/>
      <c r="FK7" s="394"/>
      <c r="FL7" s="395"/>
      <c r="FM7" s="396" t="s">
        <v>29</v>
      </c>
      <c r="FN7" s="643"/>
      <c r="FO7" s="397" t="s">
        <v>30</v>
      </c>
      <c r="FP7" s="767"/>
      <c r="FQ7" s="397" t="s">
        <v>26</v>
      </c>
      <c r="FR7" s="399"/>
      <c r="FS7" s="399"/>
      <c r="FT7" s="399"/>
      <c r="FU7" s="390">
        <f>Details!C7</f>
        <v>23</v>
      </c>
      <c r="FV7" s="391"/>
      <c r="FW7" s="658"/>
      <c r="FX7" s="658"/>
      <c r="FY7" s="393" t="s">
        <v>27</v>
      </c>
      <c r="FZ7" s="658"/>
      <c r="GA7" s="643"/>
      <c r="GB7" s="394"/>
      <c r="GC7" s="395"/>
      <c r="GD7" s="396" t="s">
        <v>29</v>
      </c>
      <c r="GE7" s="643"/>
      <c r="GF7" s="397" t="s">
        <v>30</v>
      </c>
      <c r="GG7" s="397" t="s">
        <v>26</v>
      </c>
      <c r="GH7" s="399"/>
      <c r="GI7" s="399"/>
      <c r="GJ7" s="399"/>
      <c r="GK7" s="390">
        <f>Details!C12</f>
        <v>13</v>
      </c>
      <c r="GL7" s="391"/>
      <c r="GM7" s="658"/>
      <c r="GN7" s="658"/>
      <c r="GO7" s="393" t="s">
        <v>27</v>
      </c>
      <c r="GP7" s="736"/>
      <c r="GQ7" s="621"/>
    </row>
    <row r="8" spans="1:199" ht="4.95" customHeight="1" thickBot="1">
      <c r="A8" s="621"/>
      <c r="B8" s="485"/>
      <c r="C8" s="486"/>
      <c r="D8" s="487" t="s">
        <v>31</v>
      </c>
      <c r="E8" s="488"/>
      <c r="F8" s="649"/>
      <c r="G8" s="643"/>
      <c r="H8" s="643"/>
      <c r="I8" s="388"/>
      <c r="J8" s="388"/>
      <c r="K8" s="388"/>
      <c r="L8" s="388"/>
      <c r="M8" s="388"/>
      <c r="N8" s="661"/>
      <c r="O8" s="661"/>
      <c r="P8" s="661"/>
      <c r="Q8" s="643"/>
      <c r="R8" s="643"/>
      <c r="S8" s="492" t="s">
        <v>32</v>
      </c>
      <c r="T8" s="493" t="s">
        <v>33</v>
      </c>
      <c r="U8" s="494" t="s">
        <v>31</v>
      </c>
      <c r="V8" s="488"/>
      <c r="W8" s="643"/>
      <c r="X8" s="643"/>
      <c r="Y8" s="388"/>
      <c r="Z8" s="388"/>
      <c r="AA8" s="388"/>
      <c r="AB8" s="388"/>
      <c r="AC8" s="388"/>
      <c r="AD8" s="661"/>
      <c r="AE8" s="661"/>
      <c r="AF8" s="661"/>
      <c r="AG8" s="643"/>
      <c r="AH8" s="643"/>
      <c r="AI8" s="492" t="s">
        <v>32</v>
      </c>
      <c r="AJ8" s="493" t="s">
        <v>33</v>
      </c>
      <c r="AK8" s="494" t="s">
        <v>31</v>
      </c>
      <c r="AL8" s="488"/>
      <c r="AM8" s="643"/>
      <c r="AN8" s="643"/>
      <c r="AO8" s="643"/>
      <c r="AP8" s="388"/>
      <c r="AQ8" s="388"/>
      <c r="AR8" s="388"/>
      <c r="AS8" s="388"/>
      <c r="AT8" s="388"/>
      <c r="AU8" s="661"/>
      <c r="AV8" s="661"/>
      <c r="AW8" s="661"/>
      <c r="AX8" s="643"/>
      <c r="AY8" s="643"/>
      <c r="AZ8" s="492" t="s">
        <v>32</v>
      </c>
      <c r="BA8" s="493" t="s">
        <v>33</v>
      </c>
      <c r="BB8" s="494" t="s">
        <v>31</v>
      </c>
      <c r="BC8" s="488"/>
      <c r="BD8" s="643"/>
      <c r="BE8" s="643"/>
      <c r="BF8" s="388"/>
      <c r="BG8" s="388"/>
      <c r="BH8" s="388"/>
      <c r="BI8" s="388"/>
      <c r="BJ8" s="388"/>
      <c r="BK8" s="661"/>
      <c r="BL8" s="661"/>
      <c r="BM8" s="661"/>
      <c r="BN8" s="643"/>
      <c r="BO8" s="643"/>
      <c r="BP8" s="492" t="s">
        <v>32</v>
      </c>
      <c r="BQ8" s="493" t="s">
        <v>33</v>
      </c>
      <c r="BR8" s="494" t="s">
        <v>31</v>
      </c>
      <c r="BS8" s="488"/>
      <c r="BT8" s="643"/>
      <c r="BU8" s="643"/>
      <c r="BV8" s="643"/>
      <c r="BW8" s="388"/>
      <c r="BX8" s="388"/>
      <c r="BY8" s="388"/>
      <c r="BZ8" s="388"/>
      <c r="CA8" s="388"/>
      <c r="CB8" s="661"/>
      <c r="CC8" s="661"/>
      <c r="CD8" s="661"/>
      <c r="CE8" s="643"/>
      <c r="CF8" s="643"/>
      <c r="CG8" s="492" t="s">
        <v>32</v>
      </c>
      <c r="CH8" s="493" t="s">
        <v>33</v>
      </c>
      <c r="CI8" s="494" t="s">
        <v>31</v>
      </c>
      <c r="CJ8" s="488"/>
      <c r="CK8" s="643"/>
      <c r="CL8" s="643"/>
      <c r="CM8" s="388"/>
      <c r="CN8" s="388"/>
      <c r="CO8" s="388"/>
      <c r="CP8" s="388"/>
      <c r="CQ8" s="388"/>
      <c r="CR8" s="661"/>
      <c r="CS8" s="661"/>
      <c r="CT8" s="661"/>
      <c r="CU8" s="643"/>
      <c r="CV8" s="643"/>
      <c r="CW8" s="492" t="s">
        <v>32</v>
      </c>
      <c r="CX8" s="493" t="s">
        <v>33</v>
      </c>
      <c r="CY8" s="494" t="s">
        <v>31</v>
      </c>
      <c r="CZ8" s="488"/>
      <c r="DA8" s="643"/>
      <c r="DB8" s="643"/>
      <c r="DC8" s="643"/>
      <c r="DD8" s="388"/>
      <c r="DE8" s="388"/>
      <c r="DF8" s="388"/>
      <c r="DG8" s="388"/>
      <c r="DH8" s="388"/>
      <c r="DI8" s="661"/>
      <c r="DJ8" s="661"/>
      <c r="DK8" s="661"/>
      <c r="DL8" s="643"/>
      <c r="DM8" s="643"/>
      <c r="DN8" s="492" t="s">
        <v>32</v>
      </c>
      <c r="DO8" s="493" t="s">
        <v>33</v>
      </c>
      <c r="DP8" s="494" t="s">
        <v>31</v>
      </c>
      <c r="DQ8" s="488"/>
      <c r="DR8" s="643"/>
      <c r="DS8" s="643"/>
      <c r="DT8" s="388"/>
      <c r="DU8" s="388"/>
      <c r="DV8" s="388"/>
      <c r="DW8" s="388"/>
      <c r="DX8" s="388"/>
      <c r="DY8" s="661"/>
      <c r="DZ8" s="661"/>
      <c r="EA8" s="661"/>
      <c r="EB8" s="643"/>
      <c r="EC8" s="643"/>
      <c r="ED8" s="492" t="s">
        <v>32</v>
      </c>
      <c r="EE8" s="493" t="s">
        <v>33</v>
      </c>
      <c r="EF8" s="494" t="s">
        <v>31</v>
      </c>
      <c r="EG8" s="488"/>
      <c r="EH8" s="643"/>
      <c r="EI8" s="643"/>
      <c r="EJ8" s="643"/>
      <c r="EK8" s="388"/>
      <c r="EL8" s="388"/>
      <c r="EM8" s="388"/>
      <c r="EN8" s="388"/>
      <c r="EO8" s="388"/>
      <c r="EP8" s="661"/>
      <c r="EQ8" s="661"/>
      <c r="ER8" s="661"/>
      <c r="ES8" s="643"/>
      <c r="ET8" s="643"/>
      <c r="EU8" s="492"/>
      <c r="EV8" s="493"/>
      <c r="EW8" s="494" t="s">
        <v>31</v>
      </c>
      <c r="EX8" s="488"/>
      <c r="EY8" s="643"/>
      <c r="EZ8" s="643"/>
      <c r="FA8" s="388"/>
      <c r="FB8" s="388"/>
      <c r="FC8" s="388"/>
      <c r="FD8" s="388"/>
      <c r="FE8" s="388"/>
      <c r="FF8" s="661"/>
      <c r="FG8" s="661"/>
      <c r="FH8" s="661"/>
      <c r="FI8" s="643"/>
      <c r="FJ8" s="643"/>
      <c r="FK8" s="492"/>
      <c r="FL8" s="493"/>
      <c r="FM8" s="494" t="s">
        <v>31</v>
      </c>
      <c r="FN8" s="488"/>
      <c r="FO8" s="643"/>
      <c r="FP8" s="643"/>
      <c r="FQ8" s="643"/>
      <c r="FR8" s="388"/>
      <c r="FS8" s="388"/>
      <c r="FT8" s="388"/>
      <c r="FU8" s="388"/>
      <c r="FV8" s="388"/>
      <c r="FW8" s="661"/>
      <c r="FX8" s="661"/>
      <c r="FY8" s="661"/>
      <c r="FZ8" s="643"/>
      <c r="GA8" s="643"/>
      <c r="GB8" s="492"/>
      <c r="GC8" s="493"/>
      <c r="GD8" s="494" t="s">
        <v>31</v>
      </c>
      <c r="GE8" s="488"/>
      <c r="GF8" s="643"/>
      <c r="GG8" s="643"/>
      <c r="GH8" s="388"/>
      <c r="GI8" s="388"/>
      <c r="GJ8" s="388"/>
      <c r="GK8" s="388"/>
      <c r="GL8" s="388"/>
      <c r="GM8" s="661"/>
      <c r="GN8" s="661"/>
      <c r="GO8" s="661"/>
      <c r="GP8" s="649"/>
      <c r="GQ8" s="621"/>
    </row>
    <row r="9" spans="1:199" s="675" customFormat="1" ht="28.2" customHeight="1" thickBot="1">
      <c r="A9" s="662"/>
      <c r="B9" s="496" t="s">
        <v>34</v>
      </c>
      <c r="C9" s="497" t="s">
        <v>35</v>
      </c>
      <c r="D9" s="497" t="s">
        <v>36</v>
      </c>
      <c r="E9" s="498" t="s">
        <v>37</v>
      </c>
      <c r="F9" s="499" t="s">
        <v>38</v>
      </c>
      <c r="G9" s="768"/>
      <c r="H9" s="501" t="s">
        <v>39</v>
      </c>
      <c r="I9" s="502"/>
      <c r="J9" s="664"/>
      <c r="K9" s="665"/>
      <c r="L9" s="505" t="s">
        <v>40</v>
      </c>
      <c r="M9" s="666"/>
      <c r="N9" s="667"/>
      <c r="O9" s="668"/>
      <c r="P9" s="509" t="s">
        <v>41</v>
      </c>
      <c r="Q9" s="669"/>
      <c r="R9" s="670"/>
      <c r="S9" s="496" t="s">
        <v>34</v>
      </c>
      <c r="T9" s="512" t="s">
        <v>42</v>
      </c>
      <c r="U9" s="497" t="s">
        <v>36</v>
      </c>
      <c r="V9" s="498" t="s">
        <v>37</v>
      </c>
      <c r="W9" s="513" t="s">
        <v>38</v>
      </c>
      <c r="X9" s="501" t="s">
        <v>39</v>
      </c>
      <c r="Y9" s="502"/>
      <c r="Z9" s="664"/>
      <c r="AA9" s="665"/>
      <c r="AB9" s="505" t="s">
        <v>40</v>
      </c>
      <c r="AC9" s="666"/>
      <c r="AD9" s="667"/>
      <c r="AE9" s="668"/>
      <c r="AF9" s="509" t="s">
        <v>41</v>
      </c>
      <c r="AG9" s="669"/>
      <c r="AH9" s="670"/>
      <c r="AI9" s="496" t="s">
        <v>34</v>
      </c>
      <c r="AJ9" s="512" t="s">
        <v>42</v>
      </c>
      <c r="AK9" s="497" t="s">
        <v>36</v>
      </c>
      <c r="AL9" s="498" t="s">
        <v>37</v>
      </c>
      <c r="AM9" s="513" t="s">
        <v>38</v>
      </c>
      <c r="AN9" s="768"/>
      <c r="AO9" s="501" t="s">
        <v>39</v>
      </c>
      <c r="AP9" s="502"/>
      <c r="AQ9" s="664"/>
      <c r="AR9" s="665"/>
      <c r="AS9" s="505" t="s">
        <v>40</v>
      </c>
      <c r="AT9" s="666"/>
      <c r="AU9" s="667"/>
      <c r="AV9" s="668"/>
      <c r="AW9" s="509" t="s">
        <v>41</v>
      </c>
      <c r="AX9" s="669"/>
      <c r="AY9" s="670"/>
      <c r="AZ9" s="496" t="s">
        <v>34</v>
      </c>
      <c r="BA9" s="512" t="s">
        <v>42</v>
      </c>
      <c r="BB9" s="497" t="s">
        <v>36</v>
      </c>
      <c r="BC9" s="498" t="s">
        <v>37</v>
      </c>
      <c r="BD9" s="513" t="s">
        <v>38</v>
      </c>
      <c r="BE9" s="501" t="s">
        <v>39</v>
      </c>
      <c r="BF9" s="502"/>
      <c r="BG9" s="664"/>
      <c r="BH9" s="665"/>
      <c r="BI9" s="505" t="s">
        <v>40</v>
      </c>
      <c r="BJ9" s="666"/>
      <c r="BK9" s="667"/>
      <c r="BL9" s="668"/>
      <c r="BM9" s="509" t="s">
        <v>41</v>
      </c>
      <c r="BN9" s="669"/>
      <c r="BO9" s="670"/>
      <c r="BP9" s="496" t="s">
        <v>34</v>
      </c>
      <c r="BQ9" s="512" t="s">
        <v>42</v>
      </c>
      <c r="BR9" s="497" t="s">
        <v>36</v>
      </c>
      <c r="BS9" s="498" t="s">
        <v>37</v>
      </c>
      <c r="BT9" s="513" t="s">
        <v>38</v>
      </c>
      <c r="BU9" s="768"/>
      <c r="BV9" s="501" t="s">
        <v>39</v>
      </c>
      <c r="BW9" s="502"/>
      <c r="BX9" s="664"/>
      <c r="BY9" s="665"/>
      <c r="BZ9" s="505" t="s">
        <v>40</v>
      </c>
      <c r="CA9" s="666"/>
      <c r="CB9" s="667"/>
      <c r="CC9" s="668"/>
      <c r="CD9" s="509" t="s">
        <v>41</v>
      </c>
      <c r="CE9" s="669"/>
      <c r="CF9" s="670"/>
      <c r="CG9" s="496" t="s">
        <v>34</v>
      </c>
      <c r="CH9" s="512" t="s">
        <v>42</v>
      </c>
      <c r="CI9" s="497" t="s">
        <v>36</v>
      </c>
      <c r="CJ9" s="498" t="s">
        <v>37</v>
      </c>
      <c r="CK9" s="513" t="s">
        <v>38</v>
      </c>
      <c r="CL9" s="501" t="s">
        <v>39</v>
      </c>
      <c r="CM9" s="502"/>
      <c r="CN9" s="664"/>
      <c r="CO9" s="665"/>
      <c r="CP9" s="505" t="s">
        <v>40</v>
      </c>
      <c r="CQ9" s="666"/>
      <c r="CR9" s="667"/>
      <c r="CS9" s="668"/>
      <c r="CT9" s="509" t="s">
        <v>41</v>
      </c>
      <c r="CU9" s="669"/>
      <c r="CV9" s="670"/>
      <c r="CW9" s="496" t="s">
        <v>34</v>
      </c>
      <c r="CX9" s="512" t="s">
        <v>42</v>
      </c>
      <c r="CY9" s="497" t="s">
        <v>36</v>
      </c>
      <c r="CZ9" s="498" t="s">
        <v>37</v>
      </c>
      <c r="DA9" s="513" t="s">
        <v>38</v>
      </c>
      <c r="DB9" s="768"/>
      <c r="DC9" s="501" t="s">
        <v>39</v>
      </c>
      <c r="DD9" s="502"/>
      <c r="DE9" s="664"/>
      <c r="DF9" s="665"/>
      <c r="DG9" s="505" t="s">
        <v>40</v>
      </c>
      <c r="DH9" s="666"/>
      <c r="DI9" s="667"/>
      <c r="DJ9" s="668"/>
      <c r="DK9" s="509" t="s">
        <v>41</v>
      </c>
      <c r="DL9" s="669"/>
      <c r="DM9" s="670"/>
      <c r="DN9" s="496" t="s">
        <v>34</v>
      </c>
      <c r="DO9" s="512" t="s">
        <v>42</v>
      </c>
      <c r="DP9" s="497" t="s">
        <v>36</v>
      </c>
      <c r="DQ9" s="498" t="s">
        <v>37</v>
      </c>
      <c r="DR9" s="513" t="s">
        <v>38</v>
      </c>
      <c r="DS9" s="501" t="s">
        <v>39</v>
      </c>
      <c r="DT9" s="502"/>
      <c r="DU9" s="664"/>
      <c r="DV9" s="665"/>
      <c r="DW9" s="505" t="s">
        <v>40</v>
      </c>
      <c r="DX9" s="666"/>
      <c r="DY9" s="667"/>
      <c r="DZ9" s="668"/>
      <c r="EA9" s="509" t="s">
        <v>41</v>
      </c>
      <c r="EB9" s="669"/>
      <c r="EC9" s="670"/>
      <c r="ED9" s="496" t="s">
        <v>34</v>
      </c>
      <c r="EE9" s="512" t="s">
        <v>42</v>
      </c>
      <c r="EF9" s="497" t="s">
        <v>36</v>
      </c>
      <c r="EG9" s="498" t="s">
        <v>37</v>
      </c>
      <c r="EH9" s="513" t="s">
        <v>38</v>
      </c>
      <c r="EI9" s="768"/>
      <c r="EJ9" s="501" t="s">
        <v>39</v>
      </c>
      <c r="EK9" s="502"/>
      <c r="EL9" s="664"/>
      <c r="EM9" s="665"/>
      <c r="EN9" s="505" t="s">
        <v>40</v>
      </c>
      <c r="EO9" s="666"/>
      <c r="EP9" s="667"/>
      <c r="EQ9" s="668"/>
      <c r="ER9" s="509" t="s">
        <v>41</v>
      </c>
      <c r="ES9" s="669"/>
      <c r="ET9" s="670"/>
      <c r="EU9" s="496" t="s">
        <v>34</v>
      </c>
      <c r="EV9" s="512" t="s">
        <v>42</v>
      </c>
      <c r="EW9" s="497" t="s">
        <v>36</v>
      </c>
      <c r="EX9" s="498" t="s">
        <v>37</v>
      </c>
      <c r="EY9" s="513" t="s">
        <v>38</v>
      </c>
      <c r="EZ9" s="501" t="s">
        <v>39</v>
      </c>
      <c r="FA9" s="502"/>
      <c r="FB9" s="664"/>
      <c r="FC9" s="665"/>
      <c r="FD9" s="505" t="s">
        <v>40</v>
      </c>
      <c r="FE9" s="666"/>
      <c r="FF9" s="667"/>
      <c r="FG9" s="668"/>
      <c r="FH9" s="509" t="s">
        <v>41</v>
      </c>
      <c r="FI9" s="669"/>
      <c r="FJ9" s="670"/>
      <c r="FK9" s="496" t="s">
        <v>34</v>
      </c>
      <c r="FL9" s="512" t="s">
        <v>42</v>
      </c>
      <c r="FM9" s="497" t="s">
        <v>36</v>
      </c>
      <c r="FN9" s="498" t="s">
        <v>37</v>
      </c>
      <c r="FO9" s="513" t="s">
        <v>38</v>
      </c>
      <c r="FP9" s="768"/>
      <c r="FQ9" s="501" t="s">
        <v>39</v>
      </c>
      <c r="FR9" s="502"/>
      <c r="FS9" s="664"/>
      <c r="FT9" s="665"/>
      <c r="FU9" s="505" t="s">
        <v>40</v>
      </c>
      <c r="FV9" s="666"/>
      <c r="FW9" s="667"/>
      <c r="FX9" s="668"/>
      <c r="FY9" s="509" t="s">
        <v>41</v>
      </c>
      <c r="FZ9" s="669"/>
      <c r="GA9" s="670"/>
      <c r="GB9" s="496" t="s">
        <v>34</v>
      </c>
      <c r="GC9" s="512" t="s">
        <v>42</v>
      </c>
      <c r="GD9" s="497" t="s">
        <v>36</v>
      </c>
      <c r="GE9" s="498" t="s">
        <v>37</v>
      </c>
      <c r="GF9" s="513" t="s">
        <v>38</v>
      </c>
      <c r="GG9" s="501" t="s">
        <v>39</v>
      </c>
      <c r="GH9" s="502"/>
      <c r="GI9" s="664"/>
      <c r="GJ9" s="665"/>
      <c r="GK9" s="505" t="s">
        <v>40</v>
      </c>
      <c r="GL9" s="666"/>
      <c r="GM9" s="667"/>
      <c r="GN9" s="668"/>
      <c r="GO9" s="509" t="s">
        <v>41</v>
      </c>
      <c r="GP9" s="769"/>
      <c r="GQ9" s="770"/>
    </row>
    <row r="10" spans="1:199" ht="4.95" customHeight="1" thickBot="1">
      <c r="A10" s="621"/>
      <c r="B10" s="517"/>
      <c r="C10" s="518"/>
      <c r="D10" s="518"/>
      <c r="E10" s="486"/>
      <c r="F10" s="519"/>
      <c r="G10" s="771"/>
      <c r="H10" s="677"/>
      <c r="I10" s="677"/>
      <c r="J10" s="678"/>
      <c r="K10" s="678"/>
      <c r="L10" s="202"/>
      <c r="M10" s="679"/>
      <c r="N10" s="680"/>
      <c r="O10" s="680"/>
      <c r="P10" s="204"/>
      <c r="Q10" s="205"/>
      <c r="R10" s="643"/>
      <c r="S10" s="517"/>
      <c r="T10" s="518"/>
      <c r="U10" s="518"/>
      <c r="V10" s="486"/>
      <c r="W10" s="525"/>
      <c r="X10" s="677"/>
      <c r="Y10" s="677"/>
      <c r="Z10" s="678"/>
      <c r="AA10" s="678"/>
      <c r="AB10" s="202"/>
      <c r="AC10" s="679"/>
      <c r="AD10" s="680"/>
      <c r="AE10" s="680"/>
      <c r="AF10" s="204"/>
      <c r="AG10" s="205"/>
      <c r="AH10" s="643"/>
      <c r="AI10" s="517"/>
      <c r="AJ10" s="518"/>
      <c r="AK10" s="518"/>
      <c r="AL10" s="486"/>
      <c r="AM10" s="525"/>
      <c r="AN10" s="771"/>
      <c r="AO10" s="677"/>
      <c r="AP10" s="677"/>
      <c r="AQ10" s="678"/>
      <c r="AR10" s="678"/>
      <c r="AS10" s="202"/>
      <c r="AT10" s="679"/>
      <c r="AU10" s="680"/>
      <c r="AV10" s="680"/>
      <c r="AW10" s="204"/>
      <c r="AX10" s="205"/>
      <c r="AY10" s="643"/>
      <c r="AZ10" s="517"/>
      <c r="BA10" s="518"/>
      <c r="BB10" s="518"/>
      <c r="BC10" s="486"/>
      <c r="BD10" s="525"/>
      <c r="BE10" s="677"/>
      <c r="BF10" s="677"/>
      <c r="BG10" s="678"/>
      <c r="BH10" s="678"/>
      <c r="BI10" s="202"/>
      <c r="BJ10" s="679"/>
      <c r="BK10" s="680"/>
      <c r="BL10" s="680"/>
      <c r="BM10" s="204"/>
      <c r="BN10" s="205"/>
      <c r="BO10" s="643"/>
      <c r="BP10" s="517"/>
      <c r="BQ10" s="518"/>
      <c r="BR10" s="518"/>
      <c r="BS10" s="486"/>
      <c r="BT10" s="525"/>
      <c r="BU10" s="771"/>
      <c r="BV10" s="677"/>
      <c r="BW10" s="677"/>
      <c r="BX10" s="678"/>
      <c r="BY10" s="678"/>
      <c r="BZ10" s="202"/>
      <c r="CA10" s="679"/>
      <c r="CB10" s="680"/>
      <c r="CC10" s="680"/>
      <c r="CD10" s="204"/>
      <c r="CE10" s="205"/>
      <c r="CF10" s="643"/>
      <c r="CG10" s="517"/>
      <c r="CH10" s="518"/>
      <c r="CI10" s="518"/>
      <c r="CJ10" s="486"/>
      <c r="CK10" s="525"/>
      <c r="CL10" s="677"/>
      <c r="CM10" s="677"/>
      <c r="CN10" s="678"/>
      <c r="CO10" s="678"/>
      <c r="CP10" s="202"/>
      <c r="CQ10" s="679"/>
      <c r="CR10" s="680"/>
      <c r="CS10" s="680"/>
      <c r="CT10" s="204"/>
      <c r="CU10" s="205"/>
      <c r="CV10" s="643"/>
      <c r="CW10" s="517"/>
      <c r="CX10" s="518"/>
      <c r="CY10" s="518"/>
      <c r="CZ10" s="486"/>
      <c r="DA10" s="525"/>
      <c r="DB10" s="771"/>
      <c r="DC10" s="677"/>
      <c r="DD10" s="677"/>
      <c r="DE10" s="678"/>
      <c r="DF10" s="678"/>
      <c r="DG10" s="202"/>
      <c r="DH10" s="679"/>
      <c r="DI10" s="680"/>
      <c r="DJ10" s="680"/>
      <c r="DK10" s="204"/>
      <c r="DL10" s="205"/>
      <c r="DM10" s="643"/>
      <c r="DN10" s="517"/>
      <c r="DO10" s="518"/>
      <c r="DP10" s="518"/>
      <c r="DQ10" s="486"/>
      <c r="DR10" s="525"/>
      <c r="DS10" s="677"/>
      <c r="DT10" s="677"/>
      <c r="DU10" s="678"/>
      <c r="DV10" s="678"/>
      <c r="DW10" s="202"/>
      <c r="DX10" s="679"/>
      <c r="DY10" s="680"/>
      <c r="DZ10" s="680"/>
      <c r="EA10" s="204"/>
      <c r="EB10" s="205"/>
      <c r="EC10" s="643"/>
      <c r="ED10" s="517"/>
      <c r="EE10" s="518"/>
      <c r="EF10" s="518"/>
      <c r="EG10" s="486"/>
      <c r="EH10" s="525"/>
      <c r="EI10" s="771"/>
      <c r="EJ10" s="677"/>
      <c r="EK10" s="677"/>
      <c r="EL10" s="678"/>
      <c r="EM10" s="678"/>
      <c r="EN10" s="202"/>
      <c r="EO10" s="679"/>
      <c r="EP10" s="680"/>
      <c r="EQ10" s="680"/>
      <c r="ER10" s="204"/>
      <c r="ES10" s="205"/>
      <c r="ET10" s="643"/>
      <c r="EU10" s="517"/>
      <c r="EV10" s="518"/>
      <c r="EW10" s="518"/>
      <c r="EX10" s="486"/>
      <c r="EY10" s="525"/>
      <c r="EZ10" s="677"/>
      <c r="FA10" s="677"/>
      <c r="FB10" s="678"/>
      <c r="FC10" s="678"/>
      <c r="FD10" s="202"/>
      <c r="FE10" s="679"/>
      <c r="FF10" s="680"/>
      <c r="FG10" s="680"/>
      <c r="FH10" s="204"/>
      <c r="FI10" s="205"/>
      <c r="FJ10" s="643"/>
      <c r="FK10" s="517"/>
      <c r="FL10" s="518"/>
      <c r="FM10" s="518"/>
      <c r="FN10" s="486"/>
      <c r="FO10" s="525"/>
      <c r="FP10" s="771"/>
      <c r="FQ10" s="677"/>
      <c r="FR10" s="677"/>
      <c r="FS10" s="678"/>
      <c r="FT10" s="678"/>
      <c r="FU10" s="202"/>
      <c r="FV10" s="679"/>
      <c r="FW10" s="680"/>
      <c r="FX10" s="680"/>
      <c r="FY10" s="204"/>
      <c r="FZ10" s="205"/>
      <c r="GA10" s="643"/>
      <c r="GB10" s="517"/>
      <c r="GC10" s="518"/>
      <c r="GD10" s="518"/>
      <c r="GE10" s="486"/>
      <c r="GF10" s="525"/>
      <c r="GG10" s="677"/>
      <c r="GH10" s="677"/>
      <c r="GI10" s="678"/>
      <c r="GJ10" s="678"/>
      <c r="GK10" s="202"/>
      <c r="GL10" s="679"/>
      <c r="GM10" s="680"/>
      <c r="GN10" s="680"/>
      <c r="GO10" s="204"/>
      <c r="GP10" s="207"/>
      <c r="GQ10" s="621"/>
    </row>
    <row r="11" spans="1:199" s="698" customFormat="1" ht="16" customHeight="1">
      <c r="A11" s="686"/>
      <c r="B11" s="527">
        <v>1</v>
      </c>
      <c r="C11" s="607">
        <v>305</v>
      </c>
      <c r="D11" s="607">
        <v>381</v>
      </c>
      <c r="E11" s="608">
        <v>4</v>
      </c>
      <c r="F11" s="609">
        <v>14</v>
      </c>
      <c r="G11" s="772"/>
      <c r="H11" s="530">
        <v>1</v>
      </c>
      <c r="I11" s="531"/>
      <c r="J11" s="532">
        <f t="shared" ref="J11:K19" si="0">E11</f>
        <v>4</v>
      </c>
      <c r="K11" s="532">
        <f t="shared" si="0"/>
        <v>14</v>
      </c>
      <c r="L11" s="616">
        <v>4</v>
      </c>
      <c r="M11" s="763">
        <f>L7-K11</f>
        <v>2</v>
      </c>
      <c r="N11" s="687">
        <f t="shared" ref="N11:N19" si="1">IF(M11&lt;0,0,IF(M11&lt;18,1,IF(M11&lt;36,2,3)))</f>
        <v>1</v>
      </c>
      <c r="O11" s="688">
        <f t="shared" ref="O11:O19" si="2">J11-L11</f>
        <v>0</v>
      </c>
      <c r="P11" s="227">
        <f t="shared" ref="P11:P19" si="3">IF(L11&lt;1,"",IF((2+O11+N11)&gt;-1,(2+O11+N11),0))</f>
        <v>3</v>
      </c>
      <c r="Q11" s="212"/>
      <c r="R11" s="217"/>
      <c r="S11" s="527">
        <v>1</v>
      </c>
      <c r="T11" s="535">
        <f>C11</f>
        <v>305</v>
      </c>
      <c r="U11" s="536">
        <v>381</v>
      </c>
      <c r="V11" s="528">
        <f>E11</f>
        <v>4</v>
      </c>
      <c r="W11" s="537">
        <f>F11</f>
        <v>14</v>
      </c>
      <c r="X11" s="539">
        <v>1</v>
      </c>
      <c r="Y11" s="540"/>
      <c r="Z11" s="532">
        <f t="shared" ref="Z11:AA19" si="4">V11</f>
        <v>4</v>
      </c>
      <c r="AA11" s="532">
        <f t="shared" si="4"/>
        <v>14</v>
      </c>
      <c r="AB11" s="616">
        <v>6</v>
      </c>
      <c r="AC11" s="763">
        <f>AB7-AA11</f>
        <v>3</v>
      </c>
      <c r="AD11" s="687">
        <f t="shared" ref="AD11:AD19" si="5">IF(AC11&lt;0,0,IF(AC11&lt;18,1,IF(AC11&lt;36,2,3)))</f>
        <v>1</v>
      </c>
      <c r="AE11" s="688">
        <f t="shared" ref="AE11:AE19" si="6">Z11-AB11</f>
        <v>-2</v>
      </c>
      <c r="AF11" s="227">
        <f t="shared" ref="AF11:AF19" si="7">IF(AB11&lt;1,"",IF((2+AE11+AD11)&gt;-1,(2+AE11+AD11),0))</f>
        <v>1</v>
      </c>
      <c r="AG11" s="212"/>
      <c r="AH11" s="217"/>
      <c r="AI11" s="527">
        <v>1</v>
      </c>
      <c r="AJ11" s="535">
        <f>T11</f>
        <v>305</v>
      </c>
      <c r="AK11" s="536">
        <v>381</v>
      </c>
      <c r="AL11" s="528">
        <f>V11</f>
        <v>4</v>
      </c>
      <c r="AM11" s="537">
        <f>W11</f>
        <v>14</v>
      </c>
      <c r="AN11" s="538"/>
      <c r="AO11" s="539">
        <v>1</v>
      </c>
      <c r="AP11" s="540"/>
      <c r="AQ11" s="532">
        <f t="shared" ref="AQ11:AR19" si="8">AL11</f>
        <v>4</v>
      </c>
      <c r="AR11" s="532">
        <f t="shared" si="8"/>
        <v>14</v>
      </c>
      <c r="AS11" s="616">
        <v>4</v>
      </c>
      <c r="AT11" s="763">
        <f>AS7-AR11</f>
        <v>8</v>
      </c>
      <c r="AU11" s="687">
        <f t="shared" ref="AU11:AU19" si="9">IF(AT11&lt;0,0,IF(AT11&lt;18,1,IF(AT11&lt;36,2,3)))</f>
        <v>1</v>
      </c>
      <c r="AV11" s="688">
        <f t="shared" ref="AV11:AV19" si="10">AQ11-AS11</f>
        <v>0</v>
      </c>
      <c r="AW11" s="227">
        <f t="shared" ref="AW11:AW19" si="11">IF(AS11&lt;1,"",IF((2+AV11+AU11)&gt;-1,(2+AV11+AU11),0))</f>
        <v>3</v>
      </c>
      <c r="AX11" s="212"/>
      <c r="AY11" s="217"/>
      <c r="AZ11" s="527">
        <v>1</v>
      </c>
      <c r="BA11" s="535">
        <f>AJ11</f>
        <v>305</v>
      </c>
      <c r="BB11" s="536">
        <v>381</v>
      </c>
      <c r="BC11" s="528">
        <f>AL11</f>
        <v>4</v>
      </c>
      <c r="BD11" s="537">
        <f>AM11</f>
        <v>14</v>
      </c>
      <c r="BE11" s="539">
        <v>1</v>
      </c>
      <c r="BF11" s="540"/>
      <c r="BG11" s="532">
        <f t="shared" ref="BG11:BH19" si="12">BC11</f>
        <v>4</v>
      </c>
      <c r="BH11" s="532">
        <f t="shared" si="12"/>
        <v>14</v>
      </c>
      <c r="BI11" s="616">
        <v>6</v>
      </c>
      <c r="BJ11" s="763">
        <f>BI7-BH11</f>
        <v>9</v>
      </c>
      <c r="BK11" s="687">
        <f t="shared" ref="BK11:BK19" si="13">IF(BJ11&lt;0,0,IF(BJ11&lt;18,1,IF(BJ11&lt;36,2,3)))</f>
        <v>1</v>
      </c>
      <c r="BL11" s="688">
        <f t="shared" ref="BL11:BL19" si="14">BG11-BI11</f>
        <v>-2</v>
      </c>
      <c r="BM11" s="227">
        <f t="shared" ref="BM11:BM19" si="15">IF(BI11&lt;1,"",IF((2+BL11+BK11)&gt;-1,(2+BL11+BK11),0))</f>
        <v>1</v>
      </c>
      <c r="BN11" s="212"/>
      <c r="BO11" s="217"/>
      <c r="BP11" s="527">
        <v>1</v>
      </c>
      <c r="BQ11" s="535">
        <f>BA11</f>
        <v>305</v>
      </c>
      <c r="BR11" s="536">
        <v>381</v>
      </c>
      <c r="BS11" s="528">
        <f>BC11</f>
        <v>4</v>
      </c>
      <c r="BT11" s="537">
        <f>BD11</f>
        <v>14</v>
      </c>
      <c r="BU11" s="538"/>
      <c r="BV11" s="539">
        <v>1</v>
      </c>
      <c r="BW11" s="540"/>
      <c r="BX11" s="532">
        <f t="shared" ref="BX11:BY19" si="16">BS11</f>
        <v>4</v>
      </c>
      <c r="BY11" s="532">
        <f t="shared" si="16"/>
        <v>14</v>
      </c>
      <c r="BZ11" s="616">
        <v>5</v>
      </c>
      <c r="CA11" s="763">
        <f>BZ7-BY11</f>
        <v>8</v>
      </c>
      <c r="CB11" s="687">
        <f t="shared" ref="CB11:CB19" si="17">IF(CA11&lt;0,0,IF(CA11&lt;18,1,IF(CA11&lt;36,2,3)))</f>
        <v>1</v>
      </c>
      <c r="CC11" s="688">
        <f t="shared" ref="CC11:CC19" si="18">BX11-BZ11</f>
        <v>-1</v>
      </c>
      <c r="CD11" s="227">
        <f t="shared" ref="CD11:CD19" si="19">IF(BZ11&lt;1,"",IF((2+CC11+CB11)&gt;-1,(2+CC11+CB11),0))</f>
        <v>2</v>
      </c>
      <c r="CE11" s="212"/>
      <c r="CF11" s="217"/>
      <c r="CG11" s="527">
        <v>1</v>
      </c>
      <c r="CH11" s="535">
        <f>BQ11</f>
        <v>305</v>
      </c>
      <c r="CI11" s="536">
        <v>381</v>
      </c>
      <c r="CJ11" s="528">
        <f>BS11</f>
        <v>4</v>
      </c>
      <c r="CK11" s="537">
        <f>BT11</f>
        <v>14</v>
      </c>
      <c r="CL11" s="539">
        <v>1</v>
      </c>
      <c r="CM11" s="540"/>
      <c r="CN11" s="532">
        <f t="shared" ref="CN11:CO19" si="20">CJ11</f>
        <v>4</v>
      </c>
      <c r="CO11" s="532">
        <f t="shared" si="20"/>
        <v>14</v>
      </c>
      <c r="CP11" s="616">
        <v>5</v>
      </c>
      <c r="CQ11" s="763">
        <f>CP7-CO11</f>
        <v>14</v>
      </c>
      <c r="CR11" s="687">
        <f t="shared" ref="CR11:CR19" si="21">IF(CQ11&lt;0,0,IF(CQ11&lt;18,1,IF(CQ11&lt;36,2,3)))</f>
        <v>1</v>
      </c>
      <c r="CS11" s="688">
        <f t="shared" ref="CS11:CS19" si="22">CN11-CP11</f>
        <v>-1</v>
      </c>
      <c r="CT11" s="227">
        <f t="shared" ref="CT11:CT19" si="23">IF(CP11&lt;1,"",IF((2+CS11+CR11)&gt;-1,(2+CS11+CR11),0))</f>
        <v>2</v>
      </c>
      <c r="CU11" s="212"/>
      <c r="CV11" s="217"/>
      <c r="CW11" s="527">
        <v>1</v>
      </c>
      <c r="CX11" s="535">
        <f>CH11</f>
        <v>305</v>
      </c>
      <c r="CY11" s="536">
        <v>381</v>
      </c>
      <c r="CZ11" s="528">
        <f>CJ11</f>
        <v>4</v>
      </c>
      <c r="DA11" s="537">
        <f>CK11</f>
        <v>14</v>
      </c>
      <c r="DB11" s="538"/>
      <c r="DC11" s="539">
        <v>1</v>
      </c>
      <c r="DD11" s="540"/>
      <c r="DE11" s="532">
        <f t="shared" ref="DE11:DF19" si="24">CZ11</f>
        <v>4</v>
      </c>
      <c r="DF11" s="532">
        <f t="shared" si="24"/>
        <v>14</v>
      </c>
      <c r="DG11" s="616">
        <v>6</v>
      </c>
      <c r="DH11" s="763">
        <f>DG7-DF11</f>
        <v>2</v>
      </c>
      <c r="DI11" s="687">
        <f t="shared" ref="DI11:DI19" si="25">IF(DH11&lt;0,0,IF(DH11&lt;18,1,IF(DH11&lt;36,2,3)))</f>
        <v>1</v>
      </c>
      <c r="DJ11" s="688">
        <f t="shared" ref="DJ11:DJ19" si="26">DE11-DG11</f>
        <v>-2</v>
      </c>
      <c r="DK11" s="227">
        <f t="shared" ref="DK11:DK19" si="27">IF(DG11&lt;1,"",IF((2+DJ11+DI11)&gt;-1,(2+DJ11+DI11),0))</f>
        <v>1</v>
      </c>
      <c r="DL11" s="212"/>
      <c r="DM11" s="217"/>
      <c r="DN11" s="527">
        <v>1</v>
      </c>
      <c r="DO11" s="535">
        <f>CX11</f>
        <v>305</v>
      </c>
      <c r="DP11" s="536">
        <v>381</v>
      </c>
      <c r="DQ11" s="528">
        <f>CZ11</f>
        <v>4</v>
      </c>
      <c r="DR11" s="537">
        <f>DA11</f>
        <v>14</v>
      </c>
      <c r="DS11" s="539">
        <v>1</v>
      </c>
      <c r="DT11" s="540"/>
      <c r="DU11" s="532">
        <f t="shared" ref="DU11:DV19" si="28">DQ11</f>
        <v>4</v>
      </c>
      <c r="DV11" s="532">
        <f t="shared" si="28"/>
        <v>14</v>
      </c>
      <c r="DW11" s="616">
        <v>4</v>
      </c>
      <c r="DX11" s="763">
        <f>DW7-DV11</f>
        <v>-8</v>
      </c>
      <c r="DY11" s="687">
        <f t="shared" ref="DY11:DY19" si="29">IF(DX11&lt;0,0,IF(DX11&lt;18,1,IF(DX11&lt;36,2,3)))</f>
        <v>0</v>
      </c>
      <c r="DZ11" s="688">
        <f t="shared" ref="DZ11:DZ19" si="30">DU11-DW11</f>
        <v>0</v>
      </c>
      <c r="EA11" s="227">
        <f t="shared" ref="EA11:EA19" si="31">IF(DW11&lt;1,"",IF((2+DZ11+DY11)&gt;-1,(2+DZ11+DY11),0))</f>
        <v>2</v>
      </c>
      <c r="EB11" s="212"/>
      <c r="EC11" s="217"/>
      <c r="ED11" s="527">
        <v>1</v>
      </c>
      <c r="EE11" s="535">
        <f>DO11</f>
        <v>305</v>
      </c>
      <c r="EF11" s="536">
        <v>381</v>
      </c>
      <c r="EG11" s="528">
        <f>DQ11</f>
        <v>4</v>
      </c>
      <c r="EH11" s="537">
        <f>DR11</f>
        <v>14</v>
      </c>
      <c r="EI11" s="538"/>
      <c r="EJ11" s="539">
        <v>1</v>
      </c>
      <c r="EK11" s="540"/>
      <c r="EL11" s="532">
        <f t="shared" ref="EL11:EM19" si="32">EG11</f>
        <v>4</v>
      </c>
      <c r="EM11" s="532">
        <f t="shared" si="32"/>
        <v>14</v>
      </c>
      <c r="EN11" s="616">
        <v>4</v>
      </c>
      <c r="EO11" s="763">
        <f>EN7-EM11</f>
        <v>0</v>
      </c>
      <c r="EP11" s="687">
        <f t="shared" ref="EP11:EP19" si="33">IF(EO11&lt;0,0,IF(EO11&lt;18,1,IF(EO11&lt;36,2,3)))</f>
        <v>1</v>
      </c>
      <c r="EQ11" s="688">
        <f t="shared" ref="EQ11:EQ19" si="34">EL11-EN11</f>
        <v>0</v>
      </c>
      <c r="ER11" s="227">
        <f t="shared" ref="ER11:ER19" si="35">IF(EN11&lt;1,"",IF((2+EQ11+EP11)&gt;-1,(2+EQ11+EP11),0))</f>
        <v>3</v>
      </c>
      <c r="ES11" s="212"/>
      <c r="ET11" s="217"/>
      <c r="EU11" s="527">
        <v>1</v>
      </c>
      <c r="EV11" s="535">
        <f>EE11</f>
        <v>305</v>
      </c>
      <c r="EW11" s="536">
        <v>381</v>
      </c>
      <c r="EX11" s="528">
        <f>EG11</f>
        <v>4</v>
      </c>
      <c r="EY11" s="537">
        <f>EH11</f>
        <v>14</v>
      </c>
      <c r="EZ11" s="539">
        <v>1</v>
      </c>
      <c r="FA11" s="540"/>
      <c r="FB11" s="532">
        <f t="shared" ref="FB11:FC19" si="36">EX11</f>
        <v>4</v>
      </c>
      <c r="FC11" s="532">
        <f t="shared" si="36"/>
        <v>14</v>
      </c>
      <c r="FD11" s="616">
        <v>6</v>
      </c>
      <c r="FE11" s="763">
        <f>FD7-FC11</f>
        <v>8</v>
      </c>
      <c r="FF11" s="687">
        <f t="shared" ref="FF11:FF19" si="37">IF(FE11&lt;0,0,IF(FE11&lt;18,1,IF(FE11&lt;36,2,3)))</f>
        <v>1</v>
      </c>
      <c r="FG11" s="688">
        <f t="shared" ref="FG11:FG19" si="38">FB11-FD11</f>
        <v>-2</v>
      </c>
      <c r="FH11" s="227">
        <f t="shared" ref="FH11:FH19" si="39">IF(FD11&lt;1,"",IF((2+FG11+FF11)&gt;-1,(2+FG11+FF11),0))</f>
        <v>1</v>
      </c>
      <c r="FI11" s="212"/>
      <c r="FJ11" s="217"/>
      <c r="FK11" s="527">
        <v>1</v>
      </c>
      <c r="FL11" s="535">
        <f>EV11</f>
        <v>305</v>
      </c>
      <c r="FM11" s="536">
        <v>381</v>
      </c>
      <c r="FN11" s="528">
        <f>EX11</f>
        <v>4</v>
      </c>
      <c r="FO11" s="537">
        <f>EY11</f>
        <v>14</v>
      </c>
      <c r="FP11" s="538"/>
      <c r="FQ11" s="539">
        <v>1</v>
      </c>
      <c r="FR11" s="540"/>
      <c r="FS11" s="532">
        <f t="shared" ref="FS11:FT19" si="40">FN11</f>
        <v>4</v>
      </c>
      <c r="FT11" s="532">
        <f t="shared" si="40"/>
        <v>14</v>
      </c>
      <c r="FU11" s="616">
        <v>4</v>
      </c>
      <c r="FV11" s="763">
        <f>FU7-FT11</f>
        <v>9</v>
      </c>
      <c r="FW11" s="687">
        <f t="shared" ref="FW11:FW19" si="41">IF(FV11&lt;0,0,IF(FV11&lt;18,1,IF(FV11&lt;36,2,3)))</f>
        <v>1</v>
      </c>
      <c r="FX11" s="688">
        <f t="shared" ref="FX11:FX19" si="42">FS11-FU11</f>
        <v>0</v>
      </c>
      <c r="FY11" s="227">
        <f t="shared" ref="FY11:FY19" si="43">IF(FU11&lt;1,"",IF((2+FX11+FW11)&gt;-1,(2+FX11+FW11),0))</f>
        <v>3</v>
      </c>
      <c r="FZ11" s="212"/>
      <c r="GA11" s="217"/>
      <c r="GB11" s="527">
        <v>1</v>
      </c>
      <c r="GC11" s="535">
        <f>FL11</f>
        <v>305</v>
      </c>
      <c r="GD11" s="536">
        <v>381</v>
      </c>
      <c r="GE11" s="528">
        <f>FN11</f>
        <v>4</v>
      </c>
      <c r="GF11" s="537">
        <f>FO11</f>
        <v>14</v>
      </c>
      <c r="GG11" s="539">
        <v>1</v>
      </c>
      <c r="GH11" s="540"/>
      <c r="GI11" s="532">
        <f t="shared" ref="GI11:GJ19" si="44">GE11</f>
        <v>4</v>
      </c>
      <c r="GJ11" s="532">
        <f t="shared" si="44"/>
        <v>14</v>
      </c>
      <c r="GK11" s="616">
        <v>5</v>
      </c>
      <c r="GL11" s="763">
        <f>GK7-GJ11</f>
        <v>-1</v>
      </c>
      <c r="GM11" s="687">
        <f t="shared" ref="GM11:GM19" si="45">IF(GL11&lt;0,0,IF(GL11&lt;18,1,IF(GL11&lt;36,2,3)))</f>
        <v>0</v>
      </c>
      <c r="GN11" s="688">
        <f t="shared" ref="GN11:GN19" si="46">GI11-GK11</f>
        <v>-1</v>
      </c>
      <c r="GO11" s="227">
        <f t="shared" ref="GO11:GO19" si="47">IF(GK11&lt;1,"",IF((2+GN11+GM11)&gt;-1,(2+GN11+GM11),0))</f>
        <v>1</v>
      </c>
      <c r="GP11" s="186"/>
      <c r="GQ11" s="773"/>
    </row>
    <row r="12" spans="1:199" s="698" customFormat="1" ht="16" customHeight="1">
      <c r="A12" s="686"/>
      <c r="B12" s="527">
        <v>2</v>
      </c>
      <c r="C12" s="607">
        <v>118</v>
      </c>
      <c r="D12" s="607">
        <v>491</v>
      </c>
      <c r="E12" s="608">
        <v>3</v>
      </c>
      <c r="F12" s="609">
        <v>16</v>
      </c>
      <c r="G12" s="772"/>
      <c r="H12" s="530">
        <v>2</v>
      </c>
      <c r="I12" s="531"/>
      <c r="J12" s="532">
        <f t="shared" si="0"/>
        <v>3</v>
      </c>
      <c r="K12" s="532">
        <f t="shared" si="0"/>
        <v>16</v>
      </c>
      <c r="L12" s="617">
        <v>7</v>
      </c>
      <c r="M12" s="615">
        <f>L7-K12</f>
        <v>0</v>
      </c>
      <c r="N12" s="533">
        <f t="shared" si="1"/>
        <v>1</v>
      </c>
      <c r="O12" s="534">
        <f t="shared" si="2"/>
        <v>-4</v>
      </c>
      <c r="P12" s="228">
        <f t="shared" si="3"/>
        <v>0</v>
      </c>
      <c r="Q12" s="212"/>
      <c r="R12" s="217"/>
      <c r="S12" s="527">
        <v>2</v>
      </c>
      <c r="T12" s="535">
        <f t="shared" ref="T12:T19" si="48">C12</f>
        <v>118</v>
      </c>
      <c r="U12" s="536">
        <v>381</v>
      </c>
      <c r="V12" s="528">
        <f t="shared" ref="V12:W19" si="49">E12</f>
        <v>3</v>
      </c>
      <c r="W12" s="537">
        <f t="shared" si="49"/>
        <v>16</v>
      </c>
      <c r="X12" s="539">
        <v>2</v>
      </c>
      <c r="Y12" s="540"/>
      <c r="Z12" s="532">
        <f t="shared" si="4"/>
        <v>3</v>
      </c>
      <c r="AA12" s="532">
        <f t="shared" si="4"/>
        <v>16</v>
      </c>
      <c r="AB12" s="617">
        <v>4</v>
      </c>
      <c r="AC12" s="615">
        <f>AB7-AA12</f>
        <v>1</v>
      </c>
      <c r="AD12" s="533">
        <f t="shared" si="5"/>
        <v>1</v>
      </c>
      <c r="AE12" s="534">
        <f t="shared" si="6"/>
        <v>-1</v>
      </c>
      <c r="AF12" s="228">
        <f t="shared" si="7"/>
        <v>2</v>
      </c>
      <c r="AG12" s="212"/>
      <c r="AH12" s="217"/>
      <c r="AI12" s="527">
        <v>2</v>
      </c>
      <c r="AJ12" s="535">
        <f t="shared" ref="AJ12:AJ19" si="50">T12</f>
        <v>118</v>
      </c>
      <c r="AK12" s="536">
        <v>381</v>
      </c>
      <c r="AL12" s="528">
        <f t="shared" ref="AL12:AM19" si="51">V12</f>
        <v>3</v>
      </c>
      <c r="AM12" s="537">
        <f t="shared" si="51"/>
        <v>16</v>
      </c>
      <c r="AN12" s="538"/>
      <c r="AO12" s="539">
        <v>2</v>
      </c>
      <c r="AP12" s="540"/>
      <c r="AQ12" s="532">
        <f t="shared" si="8"/>
        <v>3</v>
      </c>
      <c r="AR12" s="532">
        <f t="shared" si="8"/>
        <v>16</v>
      </c>
      <c r="AS12" s="617">
        <v>4</v>
      </c>
      <c r="AT12" s="615">
        <f>AS7-AR12</f>
        <v>6</v>
      </c>
      <c r="AU12" s="533">
        <f t="shared" si="9"/>
        <v>1</v>
      </c>
      <c r="AV12" s="534">
        <f t="shared" si="10"/>
        <v>-1</v>
      </c>
      <c r="AW12" s="228">
        <f t="shared" si="11"/>
        <v>2</v>
      </c>
      <c r="AX12" s="212"/>
      <c r="AY12" s="217"/>
      <c r="AZ12" s="527">
        <v>2</v>
      </c>
      <c r="BA12" s="535">
        <f t="shared" ref="BA12:BA19" si="52">AJ12</f>
        <v>118</v>
      </c>
      <c r="BB12" s="536">
        <v>381</v>
      </c>
      <c r="BC12" s="528">
        <f t="shared" ref="BC12:BD19" si="53">AL12</f>
        <v>3</v>
      </c>
      <c r="BD12" s="537">
        <f t="shared" si="53"/>
        <v>16</v>
      </c>
      <c r="BE12" s="539">
        <v>2</v>
      </c>
      <c r="BF12" s="540"/>
      <c r="BG12" s="532">
        <f t="shared" si="12"/>
        <v>3</v>
      </c>
      <c r="BH12" s="532">
        <f t="shared" si="12"/>
        <v>16</v>
      </c>
      <c r="BI12" s="617">
        <v>4</v>
      </c>
      <c r="BJ12" s="615">
        <f>BI7-BH12</f>
        <v>7</v>
      </c>
      <c r="BK12" s="533">
        <f t="shared" si="13"/>
        <v>1</v>
      </c>
      <c r="BL12" s="534">
        <f t="shared" si="14"/>
        <v>-1</v>
      </c>
      <c r="BM12" s="228">
        <f t="shared" si="15"/>
        <v>2</v>
      </c>
      <c r="BN12" s="212"/>
      <c r="BO12" s="217"/>
      <c r="BP12" s="527">
        <v>2</v>
      </c>
      <c r="BQ12" s="535">
        <f t="shared" ref="BQ12:BQ19" si="54">BA12</f>
        <v>118</v>
      </c>
      <c r="BR12" s="536">
        <v>381</v>
      </c>
      <c r="BS12" s="528">
        <f t="shared" ref="BS12:BT19" si="55">BC12</f>
        <v>3</v>
      </c>
      <c r="BT12" s="537">
        <f t="shared" si="55"/>
        <v>16</v>
      </c>
      <c r="BU12" s="538"/>
      <c r="BV12" s="539">
        <v>2</v>
      </c>
      <c r="BW12" s="540"/>
      <c r="BX12" s="532">
        <f t="shared" si="16"/>
        <v>3</v>
      </c>
      <c r="BY12" s="532">
        <f t="shared" si="16"/>
        <v>16</v>
      </c>
      <c r="BZ12" s="617">
        <v>4</v>
      </c>
      <c r="CA12" s="615">
        <f>BZ7-BY12</f>
        <v>6</v>
      </c>
      <c r="CB12" s="533">
        <f t="shared" si="17"/>
        <v>1</v>
      </c>
      <c r="CC12" s="534">
        <f t="shared" si="18"/>
        <v>-1</v>
      </c>
      <c r="CD12" s="228">
        <f t="shared" si="19"/>
        <v>2</v>
      </c>
      <c r="CE12" s="212"/>
      <c r="CF12" s="217"/>
      <c r="CG12" s="527">
        <v>2</v>
      </c>
      <c r="CH12" s="535">
        <f t="shared" ref="CH12:CH19" si="56">BQ12</f>
        <v>118</v>
      </c>
      <c r="CI12" s="536">
        <v>381</v>
      </c>
      <c r="CJ12" s="528">
        <f t="shared" ref="CJ12:CK19" si="57">BS12</f>
        <v>3</v>
      </c>
      <c r="CK12" s="537">
        <f t="shared" si="57"/>
        <v>16</v>
      </c>
      <c r="CL12" s="539">
        <v>2</v>
      </c>
      <c r="CM12" s="540"/>
      <c r="CN12" s="532">
        <f t="shared" si="20"/>
        <v>3</v>
      </c>
      <c r="CO12" s="532">
        <f t="shared" si="20"/>
        <v>16</v>
      </c>
      <c r="CP12" s="617">
        <v>4</v>
      </c>
      <c r="CQ12" s="615">
        <f>CP7-CO12</f>
        <v>12</v>
      </c>
      <c r="CR12" s="533">
        <f t="shared" si="21"/>
        <v>1</v>
      </c>
      <c r="CS12" s="534">
        <f t="shared" si="22"/>
        <v>-1</v>
      </c>
      <c r="CT12" s="228">
        <f t="shared" si="23"/>
        <v>2</v>
      </c>
      <c r="CU12" s="212"/>
      <c r="CV12" s="217"/>
      <c r="CW12" s="527">
        <v>2</v>
      </c>
      <c r="CX12" s="535">
        <f t="shared" ref="CX12:CX19" si="58">CH12</f>
        <v>118</v>
      </c>
      <c r="CY12" s="536">
        <v>381</v>
      </c>
      <c r="CZ12" s="528">
        <f t="shared" ref="CZ12:DA19" si="59">CJ12</f>
        <v>3</v>
      </c>
      <c r="DA12" s="537">
        <f t="shared" si="59"/>
        <v>16</v>
      </c>
      <c r="DB12" s="538"/>
      <c r="DC12" s="539">
        <v>2</v>
      </c>
      <c r="DD12" s="540"/>
      <c r="DE12" s="532">
        <f t="shared" si="24"/>
        <v>3</v>
      </c>
      <c r="DF12" s="532">
        <f t="shared" si="24"/>
        <v>16</v>
      </c>
      <c r="DG12" s="617">
        <v>7</v>
      </c>
      <c r="DH12" s="615">
        <f>DG7-DF12</f>
        <v>0</v>
      </c>
      <c r="DI12" s="533">
        <f t="shared" si="25"/>
        <v>1</v>
      </c>
      <c r="DJ12" s="534">
        <f t="shared" si="26"/>
        <v>-4</v>
      </c>
      <c r="DK12" s="228">
        <f t="shared" si="27"/>
        <v>0</v>
      </c>
      <c r="DL12" s="212"/>
      <c r="DM12" s="217"/>
      <c r="DN12" s="527">
        <v>2</v>
      </c>
      <c r="DO12" s="535">
        <f t="shared" ref="DO12:DO19" si="60">CX12</f>
        <v>118</v>
      </c>
      <c r="DP12" s="536">
        <v>381</v>
      </c>
      <c r="DQ12" s="528">
        <f t="shared" ref="DQ12:DR19" si="61">CZ12</f>
        <v>3</v>
      </c>
      <c r="DR12" s="537">
        <f t="shared" si="61"/>
        <v>16</v>
      </c>
      <c r="DS12" s="539">
        <v>2</v>
      </c>
      <c r="DT12" s="540"/>
      <c r="DU12" s="532">
        <f t="shared" si="28"/>
        <v>3</v>
      </c>
      <c r="DV12" s="532">
        <f t="shared" si="28"/>
        <v>16</v>
      </c>
      <c r="DW12" s="617">
        <v>3</v>
      </c>
      <c r="DX12" s="615">
        <f>DW7-DV12</f>
        <v>-10</v>
      </c>
      <c r="DY12" s="533">
        <f t="shared" si="29"/>
        <v>0</v>
      </c>
      <c r="DZ12" s="534">
        <f t="shared" si="30"/>
        <v>0</v>
      </c>
      <c r="EA12" s="228">
        <f t="shared" si="31"/>
        <v>2</v>
      </c>
      <c r="EB12" s="212"/>
      <c r="EC12" s="217"/>
      <c r="ED12" s="527">
        <v>2</v>
      </c>
      <c r="EE12" s="535">
        <f t="shared" ref="EE12:EE19" si="62">DO12</f>
        <v>118</v>
      </c>
      <c r="EF12" s="536">
        <v>381</v>
      </c>
      <c r="EG12" s="528">
        <f t="shared" ref="EG12:EH19" si="63">DQ12</f>
        <v>3</v>
      </c>
      <c r="EH12" s="537">
        <f t="shared" si="63"/>
        <v>16</v>
      </c>
      <c r="EI12" s="538"/>
      <c r="EJ12" s="539">
        <v>2</v>
      </c>
      <c r="EK12" s="540"/>
      <c r="EL12" s="532">
        <f t="shared" si="32"/>
        <v>3</v>
      </c>
      <c r="EM12" s="532">
        <f t="shared" si="32"/>
        <v>16</v>
      </c>
      <c r="EN12" s="617">
        <v>4</v>
      </c>
      <c r="EO12" s="615">
        <f>EN7-EM12</f>
        <v>-2</v>
      </c>
      <c r="EP12" s="533">
        <f t="shared" si="33"/>
        <v>0</v>
      </c>
      <c r="EQ12" s="534">
        <f t="shared" si="34"/>
        <v>-1</v>
      </c>
      <c r="ER12" s="228">
        <f t="shared" si="35"/>
        <v>1</v>
      </c>
      <c r="ES12" s="212"/>
      <c r="ET12" s="217"/>
      <c r="EU12" s="527">
        <v>2</v>
      </c>
      <c r="EV12" s="535">
        <f t="shared" ref="EV12:EV19" si="64">EE12</f>
        <v>118</v>
      </c>
      <c r="EW12" s="536">
        <v>381</v>
      </c>
      <c r="EX12" s="528">
        <f t="shared" ref="EX12:EY19" si="65">EG12</f>
        <v>3</v>
      </c>
      <c r="EY12" s="537">
        <f t="shared" si="65"/>
        <v>16</v>
      </c>
      <c r="EZ12" s="539">
        <v>2</v>
      </c>
      <c r="FA12" s="540"/>
      <c r="FB12" s="532">
        <f t="shared" si="36"/>
        <v>3</v>
      </c>
      <c r="FC12" s="532">
        <f t="shared" si="36"/>
        <v>16</v>
      </c>
      <c r="FD12" s="617">
        <v>5</v>
      </c>
      <c r="FE12" s="615">
        <f>FD7-FC12</f>
        <v>6</v>
      </c>
      <c r="FF12" s="533">
        <f t="shared" si="37"/>
        <v>1</v>
      </c>
      <c r="FG12" s="534">
        <f t="shared" si="38"/>
        <v>-2</v>
      </c>
      <c r="FH12" s="228">
        <f t="shared" si="39"/>
        <v>1</v>
      </c>
      <c r="FI12" s="212"/>
      <c r="FJ12" s="217"/>
      <c r="FK12" s="527">
        <v>2</v>
      </c>
      <c r="FL12" s="535">
        <f t="shared" ref="FL12:FL19" si="66">EV12</f>
        <v>118</v>
      </c>
      <c r="FM12" s="536">
        <v>381</v>
      </c>
      <c r="FN12" s="528">
        <f t="shared" ref="FN12:FO19" si="67">EX12</f>
        <v>3</v>
      </c>
      <c r="FO12" s="537">
        <f t="shared" si="67"/>
        <v>16</v>
      </c>
      <c r="FP12" s="538"/>
      <c r="FQ12" s="539">
        <v>2</v>
      </c>
      <c r="FR12" s="540"/>
      <c r="FS12" s="532">
        <f t="shared" si="40"/>
        <v>3</v>
      </c>
      <c r="FT12" s="532">
        <f t="shared" si="40"/>
        <v>16</v>
      </c>
      <c r="FU12" s="617">
        <v>5</v>
      </c>
      <c r="FV12" s="615">
        <f>FU7-FT12</f>
        <v>7</v>
      </c>
      <c r="FW12" s="533">
        <f t="shared" si="41"/>
        <v>1</v>
      </c>
      <c r="FX12" s="534">
        <f t="shared" si="42"/>
        <v>-2</v>
      </c>
      <c r="FY12" s="228">
        <f t="shared" si="43"/>
        <v>1</v>
      </c>
      <c r="FZ12" s="212"/>
      <c r="GA12" s="217"/>
      <c r="GB12" s="527">
        <v>2</v>
      </c>
      <c r="GC12" s="535">
        <f t="shared" ref="GC12:GC19" si="68">FL12</f>
        <v>118</v>
      </c>
      <c r="GD12" s="536">
        <v>381</v>
      </c>
      <c r="GE12" s="528">
        <f t="shared" ref="GE12:GF19" si="69">FN12</f>
        <v>3</v>
      </c>
      <c r="GF12" s="537">
        <f t="shared" si="69"/>
        <v>16</v>
      </c>
      <c r="GG12" s="539">
        <v>2</v>
      </c>
      <c r="GH12" s="540"/>
      <c r="GI12" s="532">
        <f t="shared" si="44"/>
        <v>3</v>
      </c>
      <c r="GJ12" s="532">
        <f t="shared" si="44"/>
        <v>16</v>
      </c>
      <c r="GK12" s="617">
        <v>5</v>
      </c>
      <c r="GL12" s="615">
        <f>GK7-GJ12</f>
        <v>-3</v>
      </c>
      <c r="GM12" s="533">
        <f t="shared" si="45"/>
        <v>0</v>
      </c>
      <c r="GN12" s="534">
        <f t="shared" si="46"/>
        <v>-2</v>
      </c>
      <c r="GO12" s="228">
        <f t="shared" si="47"/>
        <v>0</v>
      </c>
      <c r="GP12" s="186"/>
      <c r="GQ12" s="773"/>
    </row>
    <row r="13" spans="1:199" s="698" customFormat="1" ht="16" customHeight="1">
      <c r="A13" s="686"/>
      <c r="B13" s="527">
        <v>3</v>
      </c>
      <c r="C13" s="607">
        <v>416</v>
      </c>
      <c r="D13" s="607">
        <v>360</v>
      </c>
      <c r="E13" s="608">
        <v>5</v>
      </c>
      <c r="F13" s="609">
        <v>8</v>
      </c>
      <c r="G13" s="772"/>
      <c r="H13" s="530">
        <v>3</v>
      </c>
      <c r="I13" s="531"/>
      <c r="J13" s="532">
        <f t="shared" si="0"/>
        <v>5</v>
      </c>
      <c r="K13" s="532">
        <f t="shared" si="0"/>
        <v>8</v>
      </c>
      <c r="L13" s="617">
        <v>7</v>
      </c>
      <c r="M13" s="615">
        <f>L7-K13</f>
        <v>8</v>
      </c>
      <c r="N13" s="533">
        <f t="shared" si="1"/>
        <v>1</v>
      </c>
      <c r="O13" s="534">
        <f t="shared" si="2"/>
        <v>-2</v>
      </c>
      <c r="P13" s="228">
        <f t="shared" si="3"/>
        <v>1</v>
      </c>
      <c r="Q13" s="212"/>
      <c r="R13" s="217"/>
      <c r="S13" s="527">
        <v>3</v>
      </c>
      <c r="T13" s="535">
        <f t="shared" si="48"/>
        <v>416</v>
      </c>
      <c r="U13" s="536">
        <v>381</v>
      </c>
      <c r="V13" s="528">
        <f t="shared" si="49"/>
        <v>5</v>
      </c>
      <c r="W13" s="537">
        <f t="shared" si="49"/>
        <v>8</v>
      </c>
      <c r="X13" s="539">
        <v>3</v>
      </c>
      <c r="Y13" s="540"/>
      <c r="Z13" s="532">
        <f t="shared" si="4"/>
        <v>5</v>
      </c>
      <c r="AA13" s="532">
        <f t="shared" si="4"/>
        <v>8</v>
      </c>
      <c r="AB13" s="617">
        <v>8</v>
      </c>
      <c r="AC13" s="615">
        <f>AB7-AA13</f>
        <v>9</v>
      </c>
      <c r="AD13" s="533">
        <f t="shared" si="5"/>
        <v>1</v>
      </c>
      <c r="AE13" s="534">
        <f t="shared" si="6"/>
        <v>-3</v>
      </c>
      <c r="AF13" s="228">
        <f t="shared" si="7"/>
        <v>0</v>
      </c>
      <c r="AG13" s="212"/>
      <c r="AH13" s="217"/>
      <c r="AI13" s="527">
        <v>3</v>
      </c>
      <c r="AJ13" s="535">
        <f t="shared" si="50"/>
        <v>416</v>
      </c>
      <c r="AK13" s="536">
        <v>381</v>
      </c>
      <c r="AL13" s="528">
        <f t="shared" si="51"/>
        <v>5</v>
      </c>
      <c r="AM13" s="537">
        <f t="shared" si="51"/>
        <v>8</v>
      </c>
      <c r="AN13" s="538"/>
      <c r="AO13" s="539">
        <v>3</v>
      </c>
      <c r="AP13" s="540"/>
      <c r="AQ13" s="532">
        <f t="shared" si="8"/>
        <v>5</v>
      </c>
      <c r="AR13" s="532">
        <f t="shared" si="8"/>
        <v>8</v>
      </c>
      <c r="AS13" s="617">
        <v>6</v>
      </c>
      <c r="AT13" s="615">
        <f>AS7-AR13</f>
        <v>14</v>
      </c>
      <c r="AU13" s="533">
        <f t="shared" si="9"/>
        <v>1</v>
      </c>
      <c r="AV13" s="534">
        <f t="shared" si="10"/>
        <v>-1</v>
      </c>
      <c r="AW13" s="228">
        <f t="shared" si="11"/>
        <v>2</v>
      </c>
      <c r="AX13" s="212"/>
      <c r="AY13" s="217"/>
      <c r="AZ13" s="527">
        <v>3</v>
      </c>
      <c r="BA13" s="535">
        <f t="shared" si="52"/>
        <v>416</v>
      </c>
      <c r="BB13" s="536">
        <v>381</v>
      </c>
      <c r="BC13" s="528">
        <f t="shared" si="53"/>
        <v>5</v>
      </c>
      <c r="BD13" s="537">
        <f t="shared" si="53"/>
        <v>8</v>
      </c>
      <c r="BE13" s="539">
        <v>3</v>
      </c>
      <c r="BF13" s="540"/>
      <c r="BG13" s="532">
        <f t="shared" si="12"/>
        <v>5</v>
      </c>
      <c r="BH13" s="532">
        <f t="shared" si="12"/>
        <v>8</v>
      </c>
      <c r="BI13" s="617">
        <v>6</v>
      </c>
      <c r="BJ13" s="615">
        <f>BI7-BH13</f>
        <v>15</v>
      </c>
      <c r="BK13" s="533">
        <f t="shared" si="13"/>
        <v>1</v>
      </c>
      <c r="BL13" s="534">
        <f t="shared" si="14"/>
        <v>-1</v>
      </c>
      <c r="BM13" s="228">
        <f t="shared" si="15"/>
        <v>2</v>
      </c>
      <c r="BN13" s="212"/>
      <c r="BO13" s="217"/>
      <c r="BP13" s="527">
        <v>3</v>
      </c>
      <c r="BQ13" s="535">
        <f t="shared" si="54"/>
        <v>416</v>
      </c>
      <c r="BR13" s="536">
        <v>381</v>
      </c>
      <c r="BS13" s="528">
        <f t="shared" si="55"/>
        <v>5</v>
      </c>
      <c r="BT13" s="537">
        <f t="shared" si="55"/>
        <v>8</v>
      </c>
      <c r="BU13" s="538"/>
      <c r="BV13" s="539">
        <v>3</v>
      </c>
      <c r="BW13" s="540"/>
      <c r="BX13" s="532">
        <f t="shared" si="16"/>
        <v>5</v>
      </c>
      <c r="BY13" s="532">
        <f t="shared" si="16"/>
        <v>8</v>
      </c>
      <c r="BZ13" s="617">
        <v>7</v>
      </c>
      <c r="CA13" s="615">
        <f>BZ7-BY13</f>
        <v>14</v>
      </c>
      <c r="CB13" s="533">
        <f t="shared" si="17"/>
        <v>1</v>
      </c>
      <c r="CC13" s="534">
        <f t="shared" si="18"/>
        <v>-2</v>
      </c>
      <c r="CD13" s="228">
        <f t="shared" si="19"/>
        <v>1</v>
      </c>
      <c r="CE13" s="212"/>
      <c r="CF13" s="217"/>
      <c r="CG13" s="527">
        <v>3</v>
      </c>
      <c r="CH13" s="535">
        <f t="shared" si="56"/>
        <v>416</v>
      </c>
      <c r="CI13" s="536">
        <v>381</v>
      </c>
      <c r="CJ13" s="528">
        <f t="shared" si="57"/>
        <v>5</v>
      </c>
      <c r="CK13" s="537">
        <f t="shared" si="57"/>
        <v>8</v>
      </c>
      <c r="CL13" s="539">
        <v>3</v>
      </c>
      <c r="CM13" s="540"/>
      <c r="CN13" s="532">
        <f t="shared" si="20"/>
        <v>5</v>
      </c>
      <c r="CO13" s="532">
        <f t="shared" si="20"/>
        <v>8</v>
      </c>
      <c r="CP13" s="617">
        <v>8</v>
      </c>
      <c r="CQ13" s="615">
        <f>CP7-CO13</f>
        <v>20</v>
      </c>
      <c r="CR13" s="533">
        <f t="shared" si="21"/>
        <v>2</v>
      </c>
      <c r="CS13" s="534">
        <f t="shared" si="22"/>
        <v>-3</v>
      </c>
      <c r="CT13" s="228">
        <f t="shared" si="23"/>
        <v>1</v>
      </c>
      <c r="CU13" s="212"/>
      <c r="CV13" s="217"/>
      <c r="CW13" s="527">
        <v>3</v>
      </c>
      <c r="CX13" s="535">
        <f t="shared" si="58"/>
        <v>416</v>
      </c>
      <c r="CY13" s="536">
        <v>381</v>
      </c>
      <c r="CZ13" s="528">
        <f t="shared" si="59"/>
        <v>5</v>
      </c>
      <c r="DA13" s="537">
        <f t="shared" si="59"/>
        <v>8</v>
      </c>
      <c r="DB13" s="538"/>
      <c r="DC13" s="539">
        <v>3</v>
      </c>
      <c r="DD13" s="540"/>
      <c r="DE13" s="532">
        <f t="shared" si="24"/>
        <v>5</v>
      </c>
      <c r="DF13" s="532">
        <f t="shared" si="24"/>
        <v>8</v>
      </c>
      <c r="DG13" s="617">
        <v>6</v>
      </c>
      <c r="DH13" s="615">
        <f>DG7-DF13</f>
        <v>8</v>
      </c>
      <c r="DI13" s="533">
        <f t="shared" si="25"/>
        <v>1</v>
      </c>
      <c r="DJ13" s="534">
        <f t="shared" si="26"/>
        <v>-1</v>
      </c>
      <c r="DK13" s="228">
        <f t="shared" si="27"/>
        <v>2</v>
      </c>
      <c r="DL13" s="212"/>
      <c r="DM13" s="217"/>
      <c r="DN13" s="527">
        <v>3</v>
      </c>
      <c r="DO13" s="535">
        <f t="shared" si="60"/>
        <v>416</v>
      </c>
      <c r="DP13" s="536">
        <v>381</v>
      </c>
      <c r="DQ13" s="528">
        <f t="shared" si="61"/>
        <v>5</v>
      </c>
      <c r="DR13" s="537">
        <f t="shared" si="61"/>
        <v>8</v>
      </c>
      <c r="DS13" s="539">
        <v>3</v>
      </c>
      <c r="DT13" s="540"/>
      <c r="DU13" s="532">
        <f t="shared" si="28"/>
        <v>5</v>
      </c>
      <c r="DV13" s="532">
        <f t="shared" si="28"/>
        <v>8</v>
      </c>
      <c r="DW13" s="617">
        <v>4</v>
      </c>
      <c r="DX13" s="615">
        <f>DW7-DV13</f>
        <v>-2</v>
      </c>
      <c r="DY13" s="533">
        <f t="shared" si="29"/>
        <v>0</v>
      </c>
      <c r="DZ13" s="534">
        <f t="shared" si="30"/>
        <v>1</v>
      </c>
      <c r="EA13" s="228">
        <f t="shared" si="31"/>
        <v>3</v>
      </c>
      <c r="EB13" s="212"/>
      <c r="EC13" s="217"/>
      <c r="ED13" s="527">
        <v>3</v>
      </c>
      <c r="EE13" s="535">
        <f t="shared" si="62"/>
        <v>416</v>
      </c>
      <c r="EF13" s="536">
        <v>381</v>
      </c>
      <c r="EG13" s="528">
        <f t="shared" si="63"/>
        <v>5</v>
      </c>
      <c r="EH13" s="537">
        <f t="shared" si="63"/>
        <v>8</v>
      </c>
      <c r="EI13" s="538"/>
      <c r="EJ13" s="539">
        <v>3</v>
      </c>
      <c r="EK13" s="540"/>
      <c r="EL13" s="532">
        <f t="shared" si="32"/>
        <v>5</v>
      </c>
      <c r="EM13" s="532">
        <f t="shared" si="32"/>
        <v>8</v>
      </c>
      <c r="EN13" s="617">
        <v>6</v>
      </c>
      <c r="EO13" s="615">
        <f>EN7-EM13</f>
        <v>6</v>
      </c>
      <c r="EP13" s="533">
        <f t="shared" si="33"/>
        <v>1</v>
      </c>
      <c r="EQ13" s="534">
        <f t="shared" si="34"/>
        <v>-1</v>
      </c>
      <c r="ER13" s="228">
        <f t="shared" si="35"/>
        <v>2</v>
      </c>
      <c r="ES13" s="212"/>
      <c r="ET13" s="217"/>
      <c r="EU13" s="527">
        <v>3</v>
      </c>
      <c r="EV13" s="535">
        <f t="shared" si="64"/>
        <v>416</v>
      </c>
      <c r="EW13" s="536">
        <v>381</v>
      </c>
      <c r="EX13" s="528">
        <f t="shared" si="65"/>
        <v>5</v>
      </c>
      <c r="EY13" s="537">
        <f t="shared" si="65"/>
        <v>8</v>
      </c>
      <c r="EZ13" s="539">
        <v>3</v>
      </c>
      <c r="FA13" s="540"/>
      <c r="FB13" s="532">
        <f t="shared" si="36"/>
        <v>5</v>
      </c>
      <c r="FC13" s="532">
        <f t="shared" si="36"/>
        <v>8</v>
      </c>
      <c r="FD13" s="617">
        <v>5</v>
      </c>
      <c r="FE13" s="615">
        <f>FD7-FC13</f>
        <v>14</v>
      </c>
      <c r="FF13" s="533">
        <f t="shared" si="37"/>
        <v>1</v>
      </c>
      <c r="FG13" s="534">
        <f t="shared" si="38"/>
        <v>0</v>
      </c>
      <c r="FH13" s="228">
        <f t="shared" si="39"/>
        <v>3</v>
      </c>
      <c r="FI13" s="212"/>
      <c r="FJ13" s="217"/>
      <c r="FK13" s="527">
        <v>3</v>
      </c>
      <c r="FL13" s="535">
        <f t="shared" si="66"/>
        <v>416</v>
      </c>
      <c r="FM13" s="536">
        <v>381</v>
      </c>
      <c r="FN13" s="528">
        <f t="shared" si="67"/>
        <v>5</v>
      </c>
      <c r="FO13" s="537">
        <f t="shared" si="67"/>
        <v>8</v>
      </c>
      <c r="FP13" s="538"/>
      <c r="FQ13" s="539">
        <v>3</v>
      </c>
      <c r="FR13" s="540"/>
      <c r="FS13" s="532">
        <f t="shared" si="40"/>
        <v>5</v>
      </c>
      <c r="FT13" s="532">
        <f t="shared" si="40"/>
        <v>8</v>
      </c>
      <c r="FU13" s="617">
        <v>6</v>
      </c>
      <c r="FV13" s="615">
        <f>FU7-FT13</f>
        <v>15</v>
      </c>
      <c r="FW13" s="533">
        <f t="shared" si="41"/>
        <v>1</v>
      </c>
      <c r="FX13" s="534">
        <f t="shared" si="42"/>
        <v>-1</v>
      </c>
      <c r="FY13" s="228">
        <f t="shared" si="43"/>
        <v>2</v>
      </c>
      <c r="FZ13" s="212"/>
      <c r="GA13" s="217"/>
      <c r="GB13" s="527">
        <v>3</v>
      </c>
      <c r="GC13" s="535">
        <f t="shared" si="68"/>
        <v>416</v>
      </c>
      <c r="GD13" s="536">
        <v>381</v>
      </c>
      <c r="GE13" s="528">
        <f t="shared" si="69"/>
        <v>5</v>
      </c>
      <c r="GF13" s="537">
        <f t="shared" si="69"/>
        <v>8</v>
      </c>
      <c r="GG13" s="539">
        <v>3</v>
      </c>
      <c r="GH13" s="540"/>
      <c r="GI13" s="532">
        <f t="shared" si="44"/>
        <v>5</v>
      </c>
      <c r="GJ13" s="532">
        <f t="shared" si="44"/>
        <v>8</v>
      </c>
      <c r="GK13" s="617">
        <v>7</v>
      </c>
      <c r="GL13" s="615">
        <f>GK7-GJ13</f>
        <v>5</v>
      </c>
      <c r="GM13" s="533">
        <f t="shared" si="45"/>
        <v>1</v>
      </c>
      <c r="GN13" s="534">
        <f t="shared" si="46"/>
        <v>-2</v>
      </c>
      <c r="GO13" s="228">
        <f t="shared" si="47"/>
        <v>1</v>
      </c>
      <c r="GP13" s="186"/>
      <c r="GQ13" s="773"/>
    </row>
    <row r="14" spans="1:199" s="698" customFormat="1" ht="16" customHeight="1">
      <c r="A14" s="686"/>
      <c r="B14" s="527">
        <v>4</v>
      </c>
      <c r="C14" s="607">
        <v>155</v>
      </c>
      <c r="D14" s="607">
        <v>270</v>
      </c>
      <c r="E14" s="608">
        <v>3</v>
      </c>
      <c r="F14" s="609">
        <v>6</v>
      </c>
      <c r="G14" s="772"/>
      <c r="H14" s="530">
        <v>4</v>
      </c>
      <c r="I14" s="531"/>
      <c r="J14" s="532">
        <f t="shared" si="0"/>
        <v>3</v>
      </c>
      <c r="K14" s="532">
        <f t="shared" si="0"/>
        <v>6</v>
      </c>
      <c r="L14" s="617">
        <v>4</v>
      </c>
      <c r="M14" s="615">
        <f>L7-K14</f>
        <v>10</v>
      </c>
      <c r="N14" s="533">
        <f t="shared" si="1"/>
        <v>1</v>
      </c>
      <c r="O14" s="534">
        <f t="shared" si="2"/>
        <v>-1</v>
      </c>
      <c r="P14" s="228">
        <f t="shared" si="3"/>
        <v>2</v>
      </c>
      <c r="Q14" s="212"/>
      <c r="R14" s="217"/>
      <c r="S14" s="527">
        <v>4</v>
      </c>
      <c r="T14" s="535">
        <f t="shared" si="48"/>
        <v>155</v>
      </c>
      <c r="U14" s="536">
        <v>381</v>
      </c>
      <c r="V14" s="528">
        <f t="shared" si="49"/>
        <v>3</v>
      </c>
      <c r="W14" s="537">
        <f t="shared" si="49"/>
        <v>6</v>
      </c>
      <c r="X14" s="539">
        <v>4</v>
      </c>
      <c r="Y14" s="540"/>
      <c r="Z14" s="532">
        <f t="shared" si="4"/>
        <v>3</v>
      </c>
      <c r="AA14" s="532">
        <f t="shared" si="4"/>
        <v>6</v>
      </c>
      <c r="AB14" s="617">
        <v>4</v>
      </c>
      <c r="AC14" s="615">
        <f>AB7-AA14</f>
        <v>11</v>
      </c>
      <c r="AD14" s="533">
        <f t="shared" si="5"/>
        <v>1</v>
      </c>
      <c r="AE14" s="534">
        <f t="shared" si="6"/>
        <v>-1</v>
      </c>
      <c r="AF14" s="228">
        <f t="shared" si="7"/>
        <v>2</v>
      </c>
      <c r="AG14" s="212"/>
      <c r="AH14" s="217"/>
      <c r="AI14" s="527">
        <v>4</v>
      </c>
      <c r="AJ14" s="535">
        <f t="shared" si="50"/>
        <v>155</v>
      </c>
      <c r="AK14" s="536">
        <v>381</v>
      </c>
      <c r="AL14" s="528">
        <f t="shared" si="51"/>
        <v>3</v>
      </c>
      <c r="AM14" s="537">
        <f t="shared" si="51"/>
        <v>6</v>
      </c>
      <c r="AN14" s="538"/>
      <c r="AO14" s="539">
        <v>4</v>
      </c>
      <c r="AP14" s="540"/>
      <c r="AQ14" s="532">
        <f t="shared" si="8"/>
        <v>3</v>
      </c>
      <c r="AR14" s="532">
        <f t="shared" si="8"/>
        <v>6</v>
      </c>
      <c r="AS14" s="617">
        <v>6</v>
      </c>
      <c r="AT14" s="615">
        <f>AS7-AR14</f>
        <v>16</v>
      </c>
      <c r="AU14" s="533">
        <f t="shared" si="9"/>
        <v>1</v>
      </c>
      <c r="AV14" s="534">
        <f t="shared" si="10"/>
        <v>-3</v>
      </c>
      <c r="AW14" s="228">
        <f t="shared" si="11"/>
        <v>0</v>
      </c>
      <c r="AX14" s="212"/>
      <c r="AY14" s="217"/>
      <c r="AZ14" s="527">
        <v>4</v>
      </c>
      <c r="BA14" s="535">
        <f t="shared" si="52"/>
        <v>155</v>
      </c>
      <c r="BB14" s="536">
        <v>381</v>
      </c>
      <c r="BC14" s="528">
        <f t="shared" si="53"/>
        <v>3</v>
      </c>
      <c r="BD14" s="537">
        <f t="shared" si="53"/>
        <v>6</v>
      </c>
      <c r="BE14" s="539">
        <v>4</v>
      </c>
      <c r="BF14" s="540"/>
      <c r="BG14" s="532">
        <f t="shared" si="12"/>
        <v>3</v>
      </c>
      <c r="BH14" s="532">
        <f t="shared" si="12"/>
        <v>6</v>
      </c>
      <c r="BI14" s="617">
        <v>4</v>
      </c>
      <c r="BJ14" s="615">
        <f>BI7-BH14</f>
        <v>17</v>
      </c>
      <c r="BK14" s="533">
        <f t="shared" si="13"/>
        <v>1</v>
      </c>
      <c r="BL14" s="534">
        <f t="shared" si="14"/>
        <v>-1</v>
      </c>
      <c r="BM14" s="228">
        <f t="shared" si="15"/>
        <v>2</v>
      </c>
      <c r="BN14" s="212"/>
      <c r="BO14" s="217"/>
      <c r="BP14" s="527">
        <v>4</v>
      </c>
      <c r="BQ14" s="535">
        <f t="shared" si="54"/>
        <v>155</v>
      </c>
      <c r="BR14" s="536">
        <v>381</v>
      </c>
      <c r="BS14" s="528">
        <f t="shared" si="55"/>
        <v>3</v>
      </c>
      <c r="BT14" s="537">
        <f t="shared" si="55"/>
        <v>6</v>
      </c>
      <c r="BU14" s="538"/>
      <c r="BV14" s="539">
        <v>4</v>
      </c>
      <c r="BW14" s="540"/>
      <c r="BX14" s="532">
        <f t="shared" si="16"/>
        <v>3</v>
      </c>
      <c r="BY14" s="532">
        <f t="shared" si="16"/>
        <v>6</v>
      </c>
      <c r="BZ14" s="617">
        <v>6</v>
      </c>
      <c r="CA14" s="615">
        <f>BZ7-BY14</f>
        <v>16</v>
      </c>
      <c r="CB14" s="533">
        <f t="shared" si="17"/>
        <v>1</v>
      </c>
      <c r="CC14" s="534">
        <f t="shared" si="18"/>
        <v>-3</v>
      </c>
      <c r="CD14" s="228">
        <f t="shared" si="19"/>
        <v>0</v>
      </c>
      <c r="CE14" s="212"/>
      <c r="CF14" s="217"/>
      <c r="CG14" s="527">
        <v>4</v>
      </c>
      <c r="CH14" s="535">
        <f t="shared" si="56"/>
        <v>155</v>
      </c>
      <c r="CI14" s="536">
        <v>381</v>
      </c>
      <c r="CJ14" s="528">
        <f t="shared" si="57"/>
        <v>3</v>
      </c>
      <c r="CK14" s="537">
        <f t="shared" si="57"/>
        <v>6</v>
      </c>
      <c r="CL14" s="539">
        <v>4</v>
      </c>
      <c r="CM14" s="540"/>
      <c r="CN14" s="532">
        <f t="shared" si="20"/>
        <v>3</v>
      </c>
      <c r="CO14" s="532">
        <f t="shared" si="20"/>
        <v>6</v>
      </c>
      <c r="CP14" s="617">
        <v>6</v>
      </c>
      <c r="CQ14" s="615">
        <f>CP7-CO14</f>
        <v>22</v>
      </c>
      <c r="CR14" s="533">
        <f t="shared" si="21"/>
        <v>2</v>
      </c>
      <c r="CS14" s="534">
        <f t="shared" si="22"/>
        <v>-3</v>
      </c>
      <c r="CT14" s="228">
        <f t="shared" si="23"/>
        <v>1</v>
      </c>
      <c r="CU14" s="212"/>
      <c r="CV14" s="217"/>
      <c r="CW14" s="527">
        <v>4</v>
      </c>
      <c r="CX14" s="535">
        <f t="shared" si="58"/>
        <v>155</v>
      </c>
      <c r="CY14" s="536">
        <v>381</v>
      </c>
      <c r="CZ14" s="528">
        <f t="shared" si="59"/>
        <v>3</v>
      </c>
      <c r="DA14" s="537">
        <f t="shared" si="59"/>
        <v>6</v>
      </c>
      <c r="DB14" s="538"/>
      <c r="DC14" s="539">
        <v>4</v>
      </c>
      <c r="DD14" s="540"/>
      <c r="DE14" s="532">
        <f t="shared" si="24"/>
        <v>3</v>
      </c>
      <c r="DF14" s="532">
        <f t="shared" si="24"/>
        <v>6</v>
      </c>
      <c r="DG14" s="617">
        <v>5</v>
      </c>
      <c r="DH14" s="615">
        <f>DG7-DF14</f>
        <v>10</v>
      </c>
      <c r="DI14" s="533">
        <f t="shared" si="25"/>
        <v>1</v>
      </c>
      <c r="DJ14" s="534">
        <f t="shared" si="26"/>
        <v>-2</v>
      </c>
      <c r="DK14" s="228">
        <f t="shared" si="27"/>
        <v>1</v>
      </c>
      <c r="DL14" s="212"/>
      <c r="DM14" s="217"/>
      <c r="DN14" s="527">
        <v>4</v>
      </c>
      <c r="DO14" s="535">
        <f t="shared" si="60"/>
        <v>155</v>
      </c>
      <c r="DP14" s="536">
        <v>381</v>
      </c>
      <c r="DQ14" s="528">
        <f t="shared" si="61"/>
        <v>3</v>
      </c>
      <c r="DR14" s="537">
        <f t="shared" si="61"/>
        <v>6</v>
      </c>
      <c r="DS14" s="539">
        <v>4</v>
      </c>
      <c r="DT14" s="540"/>
      <c r="DU14" s="532">
        <f t="shared" si="28"/>
        <v>3</v>
      </c>
      <c r="DV14" s="532">
        <f t="shared" si="28"/>
        <v>6</v>
      </c>
      <c r="DW14" s="617">
        <v>4</v>
      </c>
      <c r="DX14" s="615">
        <f>DW7-DV14</f>
        <v>0</v>
      </c>
      <c r="DY14" s="533">
        <f t="shared" si="29"/>
        <v>1</v>
      </c>
      <c r="DZ14" s="534">
        <f t="shared" si="30"/>
        <v>-1</v>
      </c>
      <c r="EA14" s="228">
        <f t="shared" si="31"/>
        <v>2</v>
      </c>
      <c r="EB14" s="212"/>
      <c r="EC14" s="217"/>
      <c r="ED14" s="527">
        <v>4</v>
      </c>
      <c r="EE14" s="535">
        <f t="shared" si="62"/>
        <v>155</v>
      </c>
      <c r="EF14" s="536">
        <v>381</v>
      </c>
      <c r="EG14" s="528">
        <f t="shared" si="63"/>
        <v>3</v>
      </c>
      <c r="EH14" s="537">
        <f t="shared" si="63"/>
        <v>6</v>
      </c>
      <c r="EI14" s="538"/>
      <c r="EJ14" s="539">
        <v>4</v>
      </c>
      <c r="EK14" s="540"/>
      <c r="EL14" s="532">
        <f t="shared" si="32"/>
        <v>3</v>
      </c>
      <c r="EM14" s="532">
        <f t="shared" si="32"/>
        <v>6</v>
      </c>
      <c r="EN14" s="617">
        <v>3</v>
      </c>
      <c r="EO14" s="615">
        <f>EN7-EM14</f>
        <v>8</v>
      </c>
      <c r="EP14" s="533">
        <f t="shared" si="33"/>
        <v>1</v>
      </c>
      <c r="EQ14" s="534">
        <f t="shared" si="34"/>
        <v>0</v>
      </c>
      <c r="ER14" s="228">
        <f t="shared" si="35"/>
        <v>3</v>
      </c>
      <c r="ES14" s="212"/>
      <c r="ET14" s="217"/>
      <c r="EU14" s="527">
        <v>4</v>
      </c>
      <c r="EV14" s="535">
        <f t="shared" si="64"/>
        <v>155</v>
      </c>
      <c r="EW14" s="536">
        <v>381</v>
      </c>
      <c r="EX14" s="528">
        <f t="shared" si="65"/>
        <v>3</v>
      </c>
      <c r="EY14" s="537">
        <f t="shared" si="65"/>
        <v>6</v>
      </c>
      <c r="EZ14" s="539">
        <v>4</v>
      </c>
      <c r="FA14" s="540"/>
      <c r="FB14" s="532">
        <f t="shared" si="36"/>
        <v>3</v>
      </c>
      <c r="FC14" s="532">
        <f t="shared" si="36"/>
        <v>6</v>
      </c>
      <c r="FD14" s="617">
        <v>3</v>
      </c>
      <c r="FE14" s="615">
        <f>FD7-FC14</f>
        <v>16</v>
      </c>
      <c r="FF14" s="533">
        <f t="shared" si="37"/>
        <v>1</v>
      </c>
      <c r="FG14" s="534">
        <f t="shared" si="38"/>
        <v>0</v>
      </c>
      <c r="FH14" s="228">
        <f t="shared" si="39"/>
        <v>3</v>
      </c>
      <c r="FI14" s="212"/>
      <c r="FJ14" s="217"/>
      <c r="FK14" s="527">
        <v>4</v>
      </c>
      <c r="FL14" s="535">
        <f t="shared" si="66"/>
        <v>155</v>
      </c>
      <c r="FM14" s="536">
        <v>381</v>
      </c>
      <c r="FN14" s="528">
        <f t="shared" si="67"/>
        <v>3</v>
      </c>
      <c r="FO14" s="537">
        <f t="shared" si="67"/>
        <v>6</v>
      </c>
      <c r="FP14" s="538"/>
      <c r="FQ14" s="539">
        <v>4</v>
      </c>
      <c r="FR14" s="540"/>
      <c r="FS14" s="532">
        <f t="shared" si="40"/>
        <v>3</v>
      </c>
      <c r="FT14" s="532">
        <f t="shared" si="40"/>
        <v>6</v>
      </c>
      <c r="FU14" s="617">
        <v>5</v>
      </c>
      <c r="FV14" s="615">
        <f>FU7-FT14</f>
        <v>17</v>
      </c>
      <c r="FW14" s="533">
        <f t="shared" si="41"/>
        <v>1</v>
      </c>
      <c r="FX14" s="534">
        <f t="shared" si="42"/>
        <v>-2</v>
      </c>
      <c r="FY14" s="228">
        <f t="shared" si="43"/>
        <v>1</v>
      </c>
      <c r="FZ14" s="212"/>
      <c r="GA14" s="217"/>
      <c r="GB14" s="527">
        <v>4</v>
      </c>
      <c r="GC14" s="535">
        <f t="shared" si="68"/>
        <v>155</v>
      </c>
      <c r="GD14" s="536">
        <v>381</v>
      </c>
      <c r="GE14" s="528">
        <f t="shared" si="69"/>
        <v>3</v>
      </c>
      <c r="GF14" s="537">
        <f t="shared" si="69"/>
        <v>6</v>
      </c>
      <c r="GG14" s="539">
        <v>4</v>
      </c>
      <c r="GH14" s="540"/>
      <c r="GI14" s="532">
        <f t="shared" si="44"/>
        <v>3</v>
      </c>
      <c r="GJ14" s="532">
        <f t="shared" si="44"/>
        <v>6</v>
      </c>
      <c r="GK14" s="617">
        <v>4</v>
      </c>
      <c r="GL14" s="615">
        <f>GK7-GJ14</f>
        <v>7</v>
      </c>
      <c r="GM14" s="533">
        <f t="shared" si="45"/>
        <v>1</v>
      </c>
      <c r="GN14" s="534">
        <f t="shared" si="46"/>
        <v>-1</v>
      </c>
      <c r="GO14" s="228">
        <f t="shared" si="47"/>
        <v>2</v>
      </c>
      <c r="GP14" s="186"/>
      <c r="GQ14" s="773"/>
    </row>
    <row r="15" spans="1:199" s="698" customFormat="1" ht="16" customHeight="1">
      <c r="A15" s="686"/>
      <c r="B15" s="527">
        <v>5</v>
      </c>
      <c r="C15" s="607">
        <v>249</v>
      </c>
      <c r="D15" s="607">
        <v>226</v>
      </c>
      <c r="E15" s="608">
        <v>4</v>
      </c>
      <c r="F15" s="609">
        <v>12</v>
      </c>
      <c r="G15" s="772"/>
      <c r="H15" s="530">
        <v>5</v>
      </c>
      <c r="I15" s="531"/>
      <c r="J15" s="532">
        <f t="shared" si="0"/>
        <v>4</v>
      </c>
      <c r="K15" s="532">
        <f t="shared" si="0"/>
        <v>12</v>
      </c>
      <c r="L15" s="617">
        <v>4</v>
      </c>
      <c r="M15" s="615">
        <f>L7-K15</f>
        <v>4</v>
      </c>
      <c r="N15" s="533">
        <f t="shared" si="1"/>
        <v>1</v>
      </c>
      <c r="O15" s="534">
        <f t="shared" si="2"/>
        <v>0</v>
      </c>
      <c r="P15" s="228">
        <f t="shared" si="3"/>
        <v>3</v>
      </c>
      <c r="Q15" s="212"/>
      <c r="R15" s="217"/>
      <c r="S15" s="527">
        <v>5</v>
      </c>
      <c r="T15" s="535">
        <f t="shared" si="48"/>
        <v>249</v>
      </c>
      <c r="U15" s="536">
        <v>381</v>
      </c>
      <c r="V15" s="528">
        <f t="shared" si="49"/>
        <v>4</v>
      </c>
      <c r="W15" s="537">
        <f t="shared" si="49"/>
        <v>12</v>
      </c>
      <c r="X15" s="539">
        <v>5</v>
      </c>
      <c r="Y15" s="540"/>
      <c r="Z15" s="532">
        <f t="shared" si="4"/>
        <v>4</v>
      </c>
      <c r="AA15" s="532">
        <f t="shared" si="4"/>
        <v>12</v>
      </c>
      <c r="AB15" s="617">
        <v>5</v>
      </c>
      <c r="AC15" s="615">
        <f>AB7-AA15</f>
        <v>5</v>
      </c>
      <c r="AD15" s="533">
        <f t="shared" si="5"/>
        <v>1</v>
      </c>
      <c r="AE15" s="534">
        <f t="shared" si="6"/>
        <v>-1</v>
      </c>
      <c r="AF15" s="228">
        <f t="shared" si="7"/>
        <v>2</v>
      </c>
      <c r="AG15" s="212"/>
      <c r="AH15" s="217"/>
      <c r="AI15" s="527">
        <v>5</v>
      </c>
      <c r="AJ15" s="535">
        <f t="shared" si="50"/>
        <v>249</v>
      </c>
      <c r="AK15" s="536">
        <v>381</v>
      </c>
      <c r="AL15" s="528">
        <f t="shared" si="51"/>
        <v>4</v>
      </c>
      <c r="AM15" s="537">
        <f t="shared" si="51"/>
        <v>12</v>
      </c>
      <c r="AN15" s="538"/>
      <c r="AO15" s="539">
        <v>5</v>
      </c>
      <c r="AP15" s="540"/>
      <c r="AQ15" s="532">
        <f t="shared" si="8"/>
        <v>4</v>
      </c>
      <c r="AR15" s="532">
        <f t="shared" si="8"/>
        <v>12</v>
      </c>
      <c r="AS15" s="617">
        <v>6</v>
      </c>
      <c r="AT15" s="615">
        <f>AS7-AR15</f>
        <v>10</v>
      </c>
      <c r="AU15" s="533">
        <f t="shared" si="9"/>
        <v>1</v>
      </c>
      <c r="AV15" s="534">
        <f t="shared" si="10"/>
        <v>-2</v>
      </c>
      <c r="AW15" s="228">
        <f t="shared" si="11"/>
        <v>1</v>
      </c>
      <c r="AX15" s="212"/>
      <c r="AY15" s="217"/>
      <c r="AZ15" s="527">
        <v>5</v>
      </c>
      <c r="BA15" s="535">
        <f t="shared" si="52"/>
        <v>249</v>
      </c>
      <c r="BB15" s="536">
        <v>381</v>
      </c>
      <c r="BC15" s="528">
        <f t="shared" si="53"/>
        <v>4</v>
      </c>
      <c r="BD15" s="537">
        <f t="shared" si="53"/>
        <v>12</v>
      </c>
      <c r="BE15" s="539">
        <v>5</v>
      </c>
      <c r="BF15" s="540"/>
      <c r="BG15" s="532">
        <f t="shared" si="12"/>
        <v>4</v>
      </c>
      <c r="BH15" s="532">
        <f t="shared" si="12"/>
        <v>12</v>
      </c>
      <c r="BI15" s="617">
        <v>6</v>
      </c>
      <c r="BJ15" s="615">
        <f>BI7-BH15</f>
        <v>11</v>
      </c>
      <c r="BK15" s="533">
        <f t="shared" si="13"/>
        <v>1</v>
      </c>
      <c r="BL15" s="534">
        <f t="shared" si="14"/>
        <v>-2</v>
      </c>
      <c r="BM15" s="228">
        <f t="shared" si="15"/>
        <v>1</v>
      </c>
      <c r="BN15" s="212"/>
      <c r="BO15" s="217"/>
      <c r="BP15" s="527">
        <v>5</v>
      </c>
      <c r="BQ15" s="535">
        <f t="shared" si="54"/>
        <v>249</v>
      </c>
      <c r="BR15" s="536">
        <v>381</v>
      </c>
      <c r="BS15" s="528">
        <f t="shared" si="55"/>
        <v>4</v>
      </c>
      <c r="BT15" s="537">
        <f t="shared" si="55"/>
        <v>12</v>
      </c>
      <c r="BU15" s="538"/>
      <c r="BV15" s="539">
        <v>5</v>
      </c>
      <c r="BW15" s="540"/>
      <c r="BX15" s="532">
        <f t="shared" si="16"/>
        <v>4</v>
      </c>
      <c r="BY15" s="532">
        <f t="shared" si="16"/>
        <v>12</v>
      </c>
      <c r="BZ15" s="617">
        <v>7</v>
      </c>
      <c r="CA15" s="615">
        <f>BZ7-BY15</f>
        <v>10</v>
      </c>
      <c r="CB15" s="533">
        <f t="shared" si="17"/>
        <v>1</v>
      </c>
      <c r="CC15" s="534">
        <f t="shared" si="18"/>
        <v>-3</v>
      </c>
      <c r="CD15" s="228">
        <f t="shared" si="19"/>
        <v>0</v>
      </c>
      <c r="CE15" s="212"/>
      <c r="CF15" s="217"/>
      <c r="CG15" s="527">
        <v>5</v>
      </c>
      <c r="CH15" s="535">
        <f t="shared" si="56"/>
        <v>249</v>
      </c>
      <c r="CI15" s="536">
        <v>381</v>
      </c>
      <c r="CJ15" s="528">
        <f t="shared" si="57"/>
        <v>4</v>
      </c>
      <c r="CK15" s="537">
        <f t="shared" si="57"/>
        <v>12</v>
      </c>
      <c r="CL15" s="539">
        <v>5</v>
      </c>
      <c r="CM15" s="540"/>
      <c r="CN15" s="532">
        <f t="shared" si="20"/>
        <v>4</v>
      </c>
      <c r="CO15" s="532">
        <f t="shared" si="20"/>
        <v>12</v>
      </c>
      <c r="CP15" s="617">
        <v>6</v>
      </c>
      <c r="CQ15" s="615">
        <f>CP7-CO15</f>
        <v>16</v>
      </c>
      <c r="CR15" s="533">
        <f t="shared" si="21"/>
        <v>1</v>
      </c>
      <c r="CS15" s="534">
        <f t="shared" si="22"/>
        <v>-2</v>
      </c>
      <c r="CT15" s="228">
        <f t="shared" si="23"/>
        <v>1</v>
      </c>
      <c r="CU15" s="212"/>
      <c r="CV15" s="217"/>
      <c r="CW15" s="527">
        <v>5</v>
      </c>
      <c r="CX15" s="535">
        <f t="shared" si="58"/>
        <v>249</v>
      </c>
      <c r="CY15" s="536">
        <v>381</v>
      </c>
      <c r="CZ15" s="528">
        <f t="shared" si="59"/>
        <v>4</v>
      </c>
      <c r="DA15" s="537">
        <f t="shared" si="59"/>
        <v>12</v>
      </c>
      <c r="DB15" s="538"/>
      <c r="DC15" s="539">
        <v>5</v>
      </c>
      <c r="DD15" s="540"/>
      <c r="DE15" s="532">
        <f t="shared" si="24"/>
        <v>4</v>
      </c>
      <c r="DF15" s="532">
        <f t="shared" si="24"/>
        <v>12</v>
      </c>
      <c r="DG15" s="617">
        <v>4</v>
      </c>
      <c r="DH15" s="615">
        <f>DG7-DF15</f>
        <v>4</v>
      </c>
      <c r="DI15" s="533">
        <f t="shared" si="25"/>
        <v>1</v>
      </c>
      <c r="DJ15" s="534">
        <f t="shared" si="26"/>
        <v>0</v>
      </c>
      <c r="DK15" s="228">
        <f t="shared" si="27"/>
        <v>3</v>
      </c>
      <c r="DL15" s="212"/>
      <c r="DM15" s="217"/>
      <c r="DN15" s="527">
        <v>5</v>
      </c>
      <c r="DO15" s="535">
        <f t="shared" si="60"/>
        <v>249</v>
      </c>
      <c r="DP15" s="536">
        <v>381</v>
      </c>
      <c r="DQ15" s="528">
        <f t="shared" si="61"/>
        <v>4</v>
      </c>
      <c r="DR15" s="537">
        <f t="shared" si="61"/>
        <v>12</v>
      </c>
      <c r="DS15" s="539">
        <v>5</v>
      </c>
      <c r="DT15" s="540"/>
      <c r="DU15" s="532">
        <f t="shared" si="28"/>
        <v>4</v>
      </c>
      <c r="DV15" s="532">
        <f t="shared" si="28"/>
        <v>12</v>
      </c>
      <c r="DW15" s="617">
        <v>4</v>
      </c>
      <c r="DX15" s="615">
        <f>DW7-DV15</f>
        <v>-6</v>
      </c>
      <c r="DY15" s="533">
        <f t="shared" si="29"/>
        <v>0</v>
      </c>
      <c r="DZ15" s="534">
        <f t="shared" si="30"/>
        <v>0</v>
      </c>
      <c r="EA15" s="228">
        <f t="shared" si="31"/>
        <v>2</v>
      </c>
      <c r="EB15" s="212"/>
      <c r="EC15" s="217"/>
      <c r="ED15" s="527">
        <v>5</v>
      </c>
      <c r="EE15" s="535">
        <f t="shared" si="62"/>
        <v>249</v>
      </c>
      <c r="EF15" s="536">
        <v>381</v>
      </c>
      <c r="EG15" s="528">
        <f t="shared" si="63"/>
        <v>4</v>
      </c>
      <c r="EH15" s="537">
        <f t="shared" si="63"/>
        <v>12</v>
      </c>
      <c r="EI15" s="538"/>
      <c r="EJ15" s="539">
        <v>5</v>
      </c>
      <c r="EK15" s="540"/>
      <c r="EL15" s="532">
        <f t="shared" si="32"/>
        <v>4</v>
      </c>
      <c r="EM15" s="532">
        <f t="shared" si="32"/>
        <v>12</v>
      </c>
      <c r="EN15" s="617">
        <v>3</v>
      </c>
      <c r="EO15" s="615">
        <f>EN7-EM15</f>
        <v>2</v>
      </c>
      <c r="EP15" s="533">
        <f t="shared" si="33"/>
        <v>1</v>
      </c>
      <c r="EQ15" s="534">
        <f t="shared" si="34"/>
        <v>1</v>
      </c>
      <c r="ER15" s="228">
        <f t="shared" si="35"/>
        <v>4</v>
      </c>
      <c r="ES15" s="212"/>
      <c r="ET15" s="217"/>
      <c r="EU15" s="527">
        <v>5</v>
      </c>
      <c r="EV15" s="535">
        <f t="shared" si="64"/>
        <v>249</v>
      </c>
      <c r="EW15" s="536">
        <v>381</v>
      </c>
      <c r="EX15" s="528">
        <f t="shared" si="65"/>
        <v>4</v>
      </c>
      <c r="EY15" s="537">
        <f t="shared" si="65"/>
        <v>12</v>
      </c>
      <c r="EZ15" s="539">
        <v>5</v>
      </c>
      <c r="FA15" s="540"/>
      <c r="FB15" s="532">
        <f t="shared" si="36"/>
        <v>4</v>
      </c>
      <c r="FC15" s="532">
        <f t="shared" si="36"/>
        <v>12</v>
      </c>
      <c r="FD15" s="617">
        <v>5</v>
      </c>
      <c r="FE15" s="615">
        <f>FD7-FC15</f>
        <v>10</v>
      </c>
      <c r="FF15" s="533">
        <f t="shared" si="37"/>
        <v>1</v>
      </c>
      <c r="FG15" s="534">
        <f t="shared" si="38"/>
        <v>-1</v>
      </c>
      <c r="FH15" s="228">
        <f t="shared" si="39"/>
        <v>2</v>
      </c>
      <c r="FI15" s="212"/>
      <c r="FJ15" s="217"/>
      <c r="FK15" s="527">
        <v>5</v>
      </c>
      <c r="FL15" s="535">
        <f t="shared" si="66"/>
        <v>249</v>
      </c>
      <c r="FM15" s="536">
        <v>381</v>
      </c>
      <c r="FN15" s="528">
        <f t="shared" si="67"/>
        <v>4</v>
      </c>
      <c r="FO15" s="537">
        <f t="shared" si="67"/>
        <v>12</v>
      </c>
      <c r="FP15" s="538"/>
      <c r="FQ15" s="539">
        <v>5</v>
      </c>
      <c r="FR15" s="540"/>
      <c r="FS15" s="532">
        <f t="shared" si="40"/>
        <v>4</v>
      </c>
      <c r="FT15" s="532">
        <f t="shared" si="40"/>
        <v>12</v>
      </c>
      <c r="FU15" s="617">
        <v>5</v>
      </c>
      <c r="FV15" s="615">
        <f>FU7-FT15</f>
        <v>11</v>
      </c>
      <c r="FW15" s="533">
        <f t="shared" si="41"/>
        <v>1</v>
      </c>
      <c r="FX15" s="534">
        <f t="shared" si="42"/>
        <v>-1</v>
      </c>
      <c r="FY15" s="228">
        <f t="shared" si="43"/>
        <v>2</v>
      </c>
      <c r="FZ15" s="212"/>
      <c r="GA15" s="217"/>
      <c r="GB15" s="527">
        <v>5</v>
      </c>
      <c r="GC15" s="535">
        <f t="shared" si="68"/>
        <v>249</v>
      </c>
      <c r="GD15" s="536">
        <v>381</v>
      </c>
      <c r="GE15" s="528">
        <f t="shared" si="69"/>
        <v>4</v>
      </c>
      <c r="GF15" s="537">
        <f t="shared" si="69"/>
        <v>12</v>
      </c>
      <c r="GG15" s="539">
        <v>5</v>
      </c>
      <c r="GH15" s="540"/>
      <c r="GI15" s="532">
        <f t="shared" si="44"/>
        <v>4</v>
      </c>
      <c r="GJ15" s="532">
        <f t="shared" si="44"/>
        <v>12</v>
      </c>
      <c r="GK15" s="617">
        <v>6</v>
      </c>
      <c r="GL15" s="615">
        <f>GK7-GJ15</f>
        <v>1</v>
      </c>
      <c r="GM15" s="533">
        <f t="shared" si="45"/>
        <v>1</v>
      </c>
      <c r="GN15" s="534">
        <f t="shared" si="46"/>
        <v>-2</v>
      </c>
      <c r="GO15" s="228">
        <f t="shared" si="47"/>
        <v>1</v>
      </c>
      <c r="GP15" s="186"/>
      <c r="GQ15" s="773"/>
    </row>
    <row r="16" spans="1:199" s="698" customFormat="1" ht="16" customHeight="1">
      <c r="A16" s="686"/>
      <c r="B16" s="527">
        <v>6</v>
      </c>
      <c r="C16" s="607">
        <v>152</v>
      </c>
      <c r="D16" s="607">
        <v>359</v>
      </c>
      <c r="E16" s="608">
        <v>3</v>
      </c>
      <c r="F16" s="609">
        <v>4</v>
      </c>
      <c r="G16" s="772"/>
      <c r="H16" s="530">
        <v>6</v>
      </c>
      <c r="I16" s="531"/>
      <c r="J16" s="532">
        <f t="shared" si="0"/>
        <v>3</v>
      </c>
      <c r="K16" s="532">
        <f t="shared" si="0"/>
        <v>4</v>
      </c>
      <c r="L16" s="617">
        <v>5</v>
      </c>
      <c r="M16" s="615">
        <f>L7-K16</f>
        <v>12</v>
      </c>
      <c r="N16" s="533">
        <f t="shared" si="1"/>
        <v>1</v>
      </c>
      <c r="O16" s="534">
        <f t="shared" si="2"/>
        <v>-2</v>
      </c>
      <c r="P16" s="228">
        <f t="shared" si="3"/>
        <v>1</v>
      </c>
      <c r="Q16" s="212"/>
      <c r="R16" s="217"/>
      <c r="S16" s="527">
        <v>6</v>
      </c>
      <c r="T16" s="535">
        <f t="shared" si="48"/>
        <v>152</v>
      </c>
      <c r="U16" s="536">
        <v>381</v>
      </c>
      <c r="V16" s="528">
        <f t="shared" si="49"/>
        <v>3</v>
      </c>
      <c r="W16" s="537">
        <f t="shared" si="49"/>
        <v>4</v>
      </c>
      <c r="X16" s="539">
        <v>6</v>
      </c>
      <c r="Y16" s="540"/>
      <c r="Z16" s="532">
        <f t="shared" si="4"/>
        <v>3</v>
      </c>
      <c r="AA16" s="532">
        <f t="shared" si="4"/>
        <v>4</v>
      </c>
      <c r="AB16" s="617">
        <v>4</v>
      </c>
      <c r="AC16" s="615">
        <f>AB7-AA16</f>
        <v>13</v>
      </c>
      <c r="AD16" s="533">
        <f t="shared" si="5"/>
        <v>1</v>
      </c>
      <c r="AE16" s="534">
        <f t="shared" si="6"/>
        <v>-1</v>
      </c>
      <c r="AF16" s="228">
        <f t="shared" si="7"/>
        <v>2</v>
      </c>
      <c r="AG16" s="212"/>
      <c r="AH16" s="217"/>
      <c r="AI16" s="527">
        <v>6</v>
      </c>
      <c r="AJ16" s="535">
        <f t="shared" si="50"/>
        <v>152</v>
      </c>
      <c r="AK16" s="536">
        <v>381</v>
      </c>
      <c r="AL16" s="528">
        <f t="shared" si="51"/>
        <v>3</v>
      </c>
      <c r="AM16" s="537">
        <f t="shared" si="51"/>
        <v>4</v>
      </c>
      <c r="AN16" s="538"/>
      <c r="AO16" s="539">
        <v>6</v>
      </c>
      <c r="AP16" s="540"/>
      <c r="AQ16" s="532">
        <f t="shared" si="8"/>
        <v>3</v>
      </c>
      <c r="AR16" s="532">
        <f t="shared" si="8"/>
        <v>4</v>
      </c>
      <c r="AS16" s="617">
        <v>6</v>
      </c>
      <c r="AT16" s="615">
        <f>AS7-AR16</f>
        <v>18</v>
      </c>
      <c r="AU16" s="533">
        <f t="shared" si="9"/>
        <v>2</v>
      </c>
      <c r="AV16" s="534">
        <f t="shared" si="10"/>
        <v>-3</v>
      </c>
      <c r="AW16" s="228">
        <f t="shared" si="11"/>
        <v>1</v>
      </c>
      <c r="AX16" s="212"/>
      <c r="AY16" s="217"/>
      <c r="AZ16" s="527">
        <v>6</v>
      </c>
      <c r="BA16" s="535">
        <f t="shared" si="52"/>
        <v>152</v>
      </c>
      <c r="BB16" s="536">
        <v>381</v>
      </c>
      <c r="BC16" s="528">
        <f t="shared" si="53"/>
        <v>3</v>
      </c>
      <c r="BD16" s="537">
        <f t="shared" si="53"/>
        <v>4</v>
      </c>
      <c r="BE16" s="539">
        <v>6</v>
      </c>
      <c r="BF16" s="540"/>
      <c r="BG16" s="532">
        <f t="shared" si="12"/>
        <v>3</v>
      </c>
      <c r="BH16" s="532">
        <f t="shared" si="12"/>
        <v>4</v>
      </c>
      <c r="BI16" s="617">
        <v>4</v>
      </c>
      <c r="BJ16" s="615">
        <f>BI7-BH16</f>
        <v>19</v>
      </c>
      <c r="BK16" s="533">
        <f t="shared" si="13"/>
        <v>2</v>
      </c>
      <c r="BL16" s="534">
        <f t="shared" si="14"/>
        <v>-1</v>
      </c>
      <c r="BM16" s="228">
        <f t="shared" si="15"/>
        <v>3</v>
      </c>
      <c r="BN16" s="212"/>
      <c r="BO16" s="217"/>
      <c r="BP16" s="527">
        <v>6</v>
      </c>
      <c r="BQ16" s="535">
        <f t="shared" si="54"/>
        <v>152</v>
      </c>
      <c r="BR16" s="536">
        <v>381</v>
      </c>
      <c r="BS16" s="528">
        <f t="shared" si="55"/>
        <v>3</v>
      </c>
      <c r="BT16" s="537">
        <f t="shared" si="55"/>
        <v>4</v>
      </c>
      <c r="BU16" s="538"/>
      <c r="BV16" s="539">
        <v>6</v>
      </c>
      <c r="BW16" s="540"/>
      <c r="BX16" s="532">
        <f t="shared" si="16"/>
        <v>3</v>
      </c>
      <c r="BY16" s="532">
        <f t="shared" si="16"/>
        <v>4</v>
      </c>
      <c r="BZ16" s="617">
        <v>4</v>
      </c>
      <c r="CA16" s="615">
        <f>BZ7-BY16</f>
        <v>18</v>
      </c>
      <c r="CB16" s="533">
        <f t="shared" si="17"/>
        <v>2</v>
      </c>
      <c r="CC16" s="534">
        <f t="shared" si="18"/>
        <v>-1</v>
      </c>
      <c r="CD16" s="228">
        <f t="shared" si="19"/>
        <v>3</v>
      </c>
      <c r="CE16" s="212"/>
      <c r="CF16" s="217"/>
      <c r="CG16" s="527">
        <v>6</v>
      </c>
      <c r="CH16" s="535">
        <f t="shared" si="56"/>
        <v>152</v>
      </c>
      <c r="CI16" s="536">
        <v>381</v>
      </c>
      <c r="CJ16" s="528">
        <f t="shared" si="57"/>
        <v>3</v>
      </c>
      <c r="CK16" s="537">
        <f t="shared" si="57"/>
        <v>4</v>
      </c>
      <c r="CL16" s="539">
        <v>6</v>
      </c>
      <c r="CM16" s="540"/>
      <c r="CN16" s="532">
        <f t="shared" si="20"/>
        <v>3</v>
      </c>
      <c r="CO16" s="532">
        <f t="shared" si="20"/>
        <v>4</v>
      </c>
      <c r="CP16" s="617">
        <v>7</v>
      </c>
      <c r="CQ16" s="615">
        <f>CP7-CO16</f>
        <v>24</v>
      </c>
      <c r="CR16" s="533">
        <f t="shared" si="21"/>
        <v>2</v>
      </c>
      <c r="CS16" s="534">
        <f t="shared" si="22"/>
        <v>-4</v>
      </c>
      <c r="CT16" s="228">
        <f t="shared" si="23"/>
        <v>0</v>
      </c>
      <c r="CU16" s="212"/>
      <c r="CV16" s="217"/>
      <c r="CW16" s="527">
        <v>6</v>
      </c>
      <c r="CX16" s="535">
        <f t="shared" si="58"/>
        <v>152</v>
      </c>
      <c r="CY16" s="536">
        <v>381</v>
      </c>
      <c r="CZ16" s="528">
        <f t="shared" si="59"/>
        <v>3</v>
      </c>
      <c r="DA16" s="537">
        <f t="shared" si="59"/>
        <v>4</v>
      </c>
      <c r="DB16" s="538"/>
      <c r="DC16" s="539">
        <v>6</v>
      </c>
      <c r="DD16" s="540"/>
      <c r="DE16" s="532">
        <f t="shared" si="24"/>
        <v>3</v>
      </c>
      <c r="DF16" s="532">
        <f t="shared" si="24"/>
        <v>4</v>
      </c>
      <c r="DG16" s="617">
        <v>4</v>
      </c>
      <c r="DH16" s="615">
        <f>DG7-DF16</f>
        <v>12</v>
      </c>
      <c r="DI16" s="533">
        <f t="shared" si="25"/>
        <v>1</v>
      </c>
      <c r="DJ16" s="534">
        <f t="shared" si="26"/>
        <v>-1</v>
      </c>
      <c r="DK16" s="228">
        <f t="shared" si="27"/>
        <v>2</v>
      </c>
      <c r="DL16" s="212"/>
      <c r="DM16" s="217"/>
      <c r="DN16" s="527">
        <v>6</v>
      </c>
      <c r="DO16" s="535">
        <f t="shared" si="60"/>
        <v>152</v>
      </c>
      <c r="DP16" s="536">
        <v>381</v>
      </c>
      <c r="DQ16" s="528">
        <f t="shared" si="61"/>
        <v>3</v>
      </c>
      <c r="DR16" s="537">
        <f t="shared" si="61"/>
        <v>4</v>
      </c>
      <c r="DS16" s="539">
        <v>6</v>
      </c>
      <c r="DT16" s="540"/>
      <c r="DU16" s="532">
        <f t="shared" si="28"/>
        <v>3</v>
      </c>
      <c r="DV16" s="532">
        <f t="shared" si="28"/>
        <v>4</v>
      </c>
      <c r="DW16" s="617">
        <v>5</v>
      </c>
      <c r="DX16" s="615">
        <f>DW7-DV16</f>
        <v>2</v>
      </c>
      <c r="DY16" s="533">
        <f t="shared" si="29"/>
        <v>1</v>
      </c>
      <c r="DZ16" s="534">
        <f t="shared" si="30"/>
        <v>-2</v>
      </c>
      <c r="EA16" s="228">
        <f t="shared" si="31"/>
        <v>1</v>
      </c>
      <c r="EB16" s="212"/>
      <c r="EC16" s="217"/>
      <c r="ED16" s="527">
        <v>6</v>
      </c>
      <c r="EE16" s="535">
        <f t="shared" si="62"/>
        <v>152</v>
      </c>
      <c r="EF16" s="536">
        <v>381</v>
      </c>
      <c r="EG16" s="528">
        <f t="shared" si="63"/>
        <v>3</v>
      </c>
      <c r="EH16" s="537">
        <f t="shared" si="63"/>
        <v>4</v>
      </c>
      <c r="EI16" s="538"/>
      <c r="EJ16" s="539">
        <v>6</v>
      </c>
      <c r="EK16" s="540"/>
      <c r="EL16" s="532">
        <f t="shared" si="32"/>
        <v>3</v>
      </c>
      <c r="EM16" s="532">
        <f t="shared" si="32"/>
        <v>4</v>
      </c>
      <c r="EN16" s="617">
        <v>4</v>
      </c>
      <c r="EO16" s="615">
        <f>EN7-EM16</f>
        <v>10</v>
      </c>
      <c r="EP16" s="533">
        <f t="shared" si="33"/>
        <v>1</v>
      </c>
      <c r="EQ16" s="534">
        <f t="shared" si="34"/>
        <v>-1</v>
      </c>
      <c r="ER16" s="228">
        <f t="shared" si="35"/>
        <v>2</v>
      </c>
      <c r="ES16" s="212"/>
      <c r="ET16" s="217"/>
      <c r="EU16" s="527">
        <v>6</v>
      </c>
      <c r="EV16" s="535">
        <f t="shared" si="64"/>
        <v>152</v>
      </c>
      <c r="EW16" s="536">
        <v>381</v>
      </c>
      <c r="EX16" s="528">
        <f t="shared" si="65"/>
        <v>3</v>
      </c>
      <c r="EY16" s="537">
        <f t="shared" si="65"/>
        <v>4</v>
      </c>
      <c r="EZ16" s="539">
        <v>6</v>
      </c>
      <c r="FA16" s="540"/>
      <c r="FB16" s="532">
        <f t="shared" si="36"/>
        <v>3</v>
      </c>
      <c r="FC16" s="532">
        <f t="shared" si="36"/>
        <v>4</v>
      </c>
      <c r="FD16" s="617">
        <v>5</v>
      </c>
      <c r="FE16" s="615">
        <f>FD7-FC16</f>
        <v>18</v>
      </c>
      <c r="FF16" s="533">
        <f t="shared" si="37"/>
        <v>2</v>
      </c>
      <c r="FG16" s="534">
        <f t="shared" si="38"/>
        <v>-2</v>
      </c>
      <c r="FH16" s="228">
        <f t="shared" si="39"/>
        <v>2</v>
      </c>
      <c r="FI16" s="212"/>
      <c r="FJ16" s="217"/>
      <c r="FK16" s="527">
        <v>6</v>
      </c>
      <c r="FL16" s="535">
        <f t="shared" si="66"/>
        <v>152</v>
      </c>
      <c r="FM16" s="536">
        <v>381</v>
      </c>
      <c r="FN16" s="528">
        <f t="shared" si="67"/>
        <v>3</v>
      </c>
      <c r="FO16" s="537">
        <f t="shared" si="67"/>
        <v>4</v>
      </c>
      <c r="FP16" s="538"/>
      <c r="FQ16" s="539">
        <v>6</v>
      </c>
      <c r="FR16" s="540"/>
      <c r="FS16" s="532">
        <f t="shared" si="40"/>
        <v>3</v>
      </c>
      <c r="FT16" s="532">
        <f t="shared" si="40"/>
        <v>4</v>
      </c>
      <c r="FU16" s="617">
        <v>7</v>
      </c>
      <c r="FV16" s="615">
        <f>FU7-FT16</f>
        <v>19</v>
      </c>
      <c r="FW16" s="533">
        <f t="shared" si="41"/>
        <v>2</v>
      </c>
      <c r="FX16" s="534">
        <f t="shared" si="42"/>
        <v>-4</v>
      </c>
      <c r="FY16" s="228">
        <f t="shared" si="43"/>
        <v>0</v>
      </c>
      <c r="FZ16" s="212"/>
      <c r="GA16" s="217"/>
      <c r="GB16" s="527">
        <v>6</v>
      </c>
      <c r="GC16" s="535">
        <f t="shared" si="68"/>
        <v>152</v>
      </c>
      <c r="GD16" s="536">
        <v>381</v>
      </c>
      <c r="GE16" s="528">
        <f t="shared" si="69"/>
        <v>3</v>
      </c>
      <c r="GF16" s="537">
        <f t="shared" si="69"/>
        <v>4</v>
      </c>
      <c r="GG16" s="539">
        <v>6</v>
      </c>
      <c r="GH16" s="540"/>
      <c r="GI16" s="532">
        <f t="shared" si="44"/>
        <v>3</v>
      </c>
      <c r="GJ16" s="532">
        <f t="shared" si="44"/>
        <v>4</v>
      </c>
      <c r="GK16" s="617">
        <v>4</v>
      </c>
      <c r="GL16" s="615">
        <f>GK7-GJ16</f>
        <v>9</v>
      </c>
      <c r="GM16" s="533">
        <f t="shared" si="45"/>
        <v>1</v>
      </c>
      <c r="GN16" s="534">
        <f t="shared" si="46"/>
        <v>-1</v>
      </c>
      <c r="GO16" s="228">
        <f t="shared" si="47"/>
        <v>2</v>
      </c>
      <c r="GP16" s="186"/>
      <c r="GQ16" s="773"/>
    </row>
    <row r="17" spans="1:199" s="698" customFormat="1" ht="16" customHeight="1">
      <c r="A17" s="686"/>
      <c r="B17" s="527">
        <v>7</v>
      </c>
      <c r="C17" s="607">
        <v>286</v>
      </c>
      <c r="D17" s="607">
        <v>383</v>
      </c>
      <c r="E17" s="608">
        <v>4</v>
      </c>
      <c r="F17" s="609">
        <v>10</v>
      </c>
      <c r="G17" s="772"/>
      <c r="H17" s="530">
        <v>7</v>
      </c>
      <c r="I17" s="531"/>
      <c r="J17" s="532">
        <f t="shared" si="0"/>
        <v>4</v>
      </c>
      <c r="K17" s="532">
        <f t="shared" si="0"/>
        <v>10</v>
      </c>
      <c r="L17" s="617">
        <v>6</v>
      </c>
      <c r="M17" s="615">
        <f>L7-K17</f>
        <v>6</v>
      </c>
      <c r="N17" s="533">
        <f t="shared" si="1"/>
        <v>1</v>
      </c>
      <c r="O17" s="534">
        <f t="shared" si="2"/>
        <v>-2</v>
      </c>
      <c r="P17" s="228">
        <f t="shared" si="3"/>
        <v>1</v>
      </c>
      <c r="Q17" s="212"/>
      <c r="R17" s="217"/>
      <c r="S17" s="527">
        <v>7</v>
      </c>
      <c r="T17" s="535">
        <f t="shared" si="48"/>
        <v>286</v>
      </c>
      <c r="U17" s="536">
        <v>381</v>
      </c>
      <c r="V17" s="528">
        <f t="shared" si="49"/>
        <v>4</v>
      </c>
      <c r="W17" s="537">
        <f t="shared" si="49"/>
        <v>10</v>
      </c>
      <c r="X17" s="539">
        <v>7</v>
      </c>
      <c r="Y17" s="540"/>
      <c r="Z17" s="532">
        <f t="shared" si="4"/>
        <v>4</v>
      </c>
      <c r="AA17" s="532">
        <f t="shared" si="4"/>
        <v>10</v>
      </c>
      <c r="AB17" s="617">
        <v>3</v>
      </c>
      <c r="AC17" s="615">
        <f>AB7-AA17</f>
        <v>7</v>
      </c>
      <c r="AD17" s="533">
        <f t="shared" si="5"/>
        <v>1</v>
      </c>
      <c r="AE17" s="534">
        <f t="shared" si="6"/>
        <v>1</v>
      </c>
      <c r="AF17" s="228">
        <f t="shared" si="7"/>
        <v>4</v>
      </c>
      <c r="AG17" s="212"/>
      <c r="AH17" s="217"/>
      <c r="AI17" s="527">
        <v>7</v>
      </c>
      <c r="AJ17" s="535">
        <f t="shared" si="50"/>
        <v>286</v>
      </c>
      <c r="AK17" s="536">
        <v>381</v>
      </c>
      <c r="AL17" s="528">
        <f t="shared" si="51"/>
        <v>4</v>
      </c>
      <c r="AM17" s="537">
        <f t="shared" si="51"/>
        <v>10</v>
      </c>
      <c r="AN17" s="538"/>
      <c r="AO17" s="539">
        <v>7</v>
      </c>
      <c r="AP17" s="540"/>
      <c r="AQ17" s="532">
        <f t="shared" si="8"/>
        <v>4</v>
      </c>
      <c r="AR17" s="532">
        <f t="shared" si="8"/>
        <v>10</v>
      </c>
      <c r="AS17" s="617">
        <v>4</v>
      </c>
      <c r="AT17" s="615">
        <f>AS7-AR17</f>
        <v>12</v>
      </c>
      <c r="AU17" s="533">
        <f t="shared" si="9"/>
        <v>1</v>
      </c>
      <c r="AV17" s="534">
        <f t="shared" si="10"/>
        <v>0</v>
      </c>
      <c r="AW17" s="228">
        <f t="shared" si="11"/>
        <v>3</v>
      </c>
      <c r="AX17" s="212"/>
      <c r="AY17" s="217"/>
      <c r="AZ17" s="527">
        <v>7</v>
      </c>
      <c r="BA17" s="535">
        <f t="shared" si="52"/>
        <v>286</v>
      </c>
      <c r="BB17" s="536">
        <v>381</v>
      </c>
      <c r="BC17" s="528">
        <f t="shared" si="53"/>
        <v>4</v>
      </c>
      <c r="BD17" s="537">
        <f t="shared" si="53"/>
        <v>10</v>
      </c>
      <c r="BE17" s="539">
        <v>7</v>
      </c>
      <c r="BF17" s="540"/>
      <c r="BG17" s="532">
        <f t="shared" si="12"/>
        <v>4</v>
      </c>
      <c r="BH17" s="532">
        <f t="shared" si="12"/>
        <v>10</v>
      </c>
      <c r="BI17" s="617">
        <v>6</v>
      </c>
      <c r="BJ17" s="615">
        <f>BI7-BH17</f>
        <v>13</v>
      </c>
      <c r="BK17" s="533">
        <f t="shared" si="13"/>
        <v>1</v>
      </c>
      <c r="BL17" s="534">
        <f t="shared" si="14"/>
        <v>-2</v>
      </c>
      <c r="BM17" s="228">
        <f t="shared" si="15"/>
        <v>1</v>
      </c>
      <c r="BN17" s="212"/>
      <c r="BO17" s="217"/>
      <c r="BP17" s="527">
        <v>7</v>
      </c>
      <c r="BQ17" s="535">
        <f t="shared" si="54"/>
        <v>286</v>
      </c>
      <c r="BR17" s="536">
        <v>381</v>
      </c>
      <c r="BS17" s="528">
        <f t="shared" si="55"/>
        <v>4</v>
      </c>
      <c r="BT17" s="537">
        <f t="shared" si="55"/>
        <v>10</v>
      </c>
      <c r="BU17" s="538"/>
      <c r="BV17" s="539">
        <v>7</v>
      </c>
      <c r="BW17" s="540"/>
      <c r="BX17" s="532">
        <f t="shared" si="16"/>
        <v>4</v>
      </c>
      <c r="BY17" s="532">
        <f t="shared" si="16"/>
        <v>10</v>
      </c>
      <c r="BZ17" s="617">
        <v>7</v>
      </c>
      <c r="CA17" s="615">
        <f>BZ7-BY17</f>
        <v>12</v>
      </c>
      <c r="CB17" s="533">
        <f t="shared" si="17"/>
        <v>1</v>
      </c>
      <c r="CC17" s="534">
        <f t="shared" si="18"/>
        <v>-3</v>
      </c>
      <c r="CD17" s="228">
        <f t="shared" si="19"/>
        <v>0</v>
      </c>
      <c r="CE17" s="212"/>
      <c r="CF17" s="217"/>
      <c r="CG17" s="527">
        <v>7</v>
      </c>
      <c r="CH17" s="535">
        <f t="shared" si="56"/>
        <v>286</v>
      </c>
      <c r="CI17" s="536">
        <v>381</v>
      </c>
      <c r="CJ17" s="528">
        <f t="shared" si="57"/>
        <v>4</v>
      </c>
      <c r="CK17" s="537">
        <f t="shared" si="57"/>
        <v>10</v>
      </c>
      <c r="CL17" s="539">
        <v>7</v>
      </c>
      <c r="CM17" s="540"/>
      <c r="CN17" s="532">
        <f t="shared" si="20"/>
        <v>4</v>
      </c>
      <c r="CO17" s="532">
        <f t="shared" si="20"/>
        <v>10</v>
      </c>
      <c r="CP17" s="617">
        <v>8</v>
      </c>
      <c r="CQ17" s="615">
        <f>CP7-CO17</f>
        <v>18</v>
      </c>
      <c r="CR17" s="533">
        <f t="shared" si="21"/>
        <v>2</v>
      </c>
      <c r="CS17" s="534">
        <f t="shared" si="22"/>
        <v>-4</v>
      </c>
      <c r="CT17" s="228">
        <f t="shared" si="23"/>
        <v>0</v>
      </c>
      <c r="CU17" s="212"/>
      <c r="CV17" s="217"/>
      <c r="CW17" s="527">
        <v>7</v>
      </c>
      <c r="CX17" s="535">
        <f t="shared" si="58"/>
        <v>286</v>
      </c>
      <c r="CY17" s="536">
        <v>381</v>
      </c>
      <c r="CZ17" s="528">
        <f t="shared" si="59"/>
        <v>4</v>
      </c>
      <c r="DA17" s="537">
        <f t="shared" si="59"/>
        <v>10</v>
      </c>
      <c r="DB17" s="538"/>
      <c r="DC17" s="539">
        <v>7</v>
      </c>
      <c r="DD17" s="540"/>
      <c r="DE17" s="532">
        <f t="shared" si="24"/>
        <v>4</v>
      </c>
      <c r="DF17" s="532">
        <f t="shared" si="24"/>
        <v>10</v>
      </c>
      <c r="DG17" s="617">
        <v>4</v>
      </c>
      <c r="DH17" s="615">
        <f>DG7-DF17</f>
        <v>6</v>
      </c>
      <c r="DI17" s="533">
        <f t="shared" si="25"/>
        <v>1</v>
      </c>
      <c r="DJ17" s="534">
        <f t="shared" si="26"/>
        <v>0</v>
      </c>
      <c r="DK17" s="228">
        <f t="shared" si="27"/>
        <v>3</v>
      </c>
      <c r="DL17" s="212"/>
      <c r="DM17" s="217"/>
      <c r="DN17" s="527">
        <v>7</v>
      </c>
      <c r="DO17" s="535">
        <f t="shared" si="60"/>
        <v>286</v>
      </c>
      <c r="DP17" s="536">
        <v>381</v>
      </c>
      <c r="DQ17" s="528">
        <f t="shared" si="61"/>
        <v>4</v>
      </c>
      <c r="DR17" s="537">
        <f t="shared" si="61"/>
        <v>10</v>
      </c>
      <c r="DS17" s="539">
        <v>7</v>
      </c>
      <c r="DT17" s="540"/>
      <c r="DU17" s="532">
        <f t="shared" si="28"/>
        <v>4</v>
      </c>
      <c r="DV17" s="532">
        <f t="shared" si="28"/>
        <v>10</v>
      </c>
      <c r="DW17" s="617">
        <v>6</v>
      </c>
      <c r="DX17" s="615">
        <f>DW7-DV17</f>
        <v>-4</v>
      </c>
      <c r="DY17" s="533">
        <f t="shared" si="29"/>
        <v>0</v>
      </c>
      <c r="DZ17" s="534">
        <f t="shared" si="30"/>
        <v>-2</v>
      </c>
      <c r="EA17" s="228">
        <f t="shared" si="31"/>
        <v>0</v>
      </c>
      <c r="EB17" s="212"/>
      <c r="EC17" s="217"/>
      <c r="ED17" s="527">
        <v>7</v>
      </c>
      <c r="EE17" s="535">
        <f t="shared" si="62"/>
        <v>286</v>
      </c>
      <c r="EF17" s="536">
        <v>381</v>
      </c>
      <c r="EG17" s="528">
        <f t="shared" si="63"/>
        <v>4</v>
      </c>
      <c r="EH17" s="537">
        <f t="shared" si="63"/>
        <v>10</v>
      </c>
      <c r="EI17" s="538"/>
      <c r="EJ17" s="539">
        <v>7</v>
      </c>
      <c r="EK17" s="540"/>
      <c r="EL17" s="532">
        <f t="shared" si="32"/>
        <v>4</v>
      </c>
      <c r="EM17" s="532">
        <f t="shared" si="32"/>
        <v>10</v>
      </c>
      <c r="EN17" s="617">
        <v>6</v>
      </c>
      <c r="EO17" s="615">
        <f>EN7-EM17</f>
        <v>4</v>
      </c>
      <c r="EP17" s="533">
        <f t="shared" si="33"/>
        <v>1</v>
      </c>
      <c r="EQ17" s="534">
        <f t="shared" si="34"/>
        <v>-2</v>
      </c>
      <c r="ER17" s="228">
        <f t="shared" si="35"/>
        <v>1</v>
      </c>
      <c r="ES17" s="212"/>
      <c r="ET17" s="217"/>
      <c r="EU17" s="527">
        <v>7</v>
      </c>
      <c r="EV17" s="535">
        <f t="shared" si="64"/>
        <v>286</v>
      </c>
      <c r="EW17" s="536">
        <v>381</v>
      </c>
      <c r="EX17" s="528">
        <f t="shared" si="65"/>
        <v>4</v>
      </c>
      <c r="EY17" s="537">
        <f t="shared" si="65"/>
        <v>10</v>
      </c>
      <c r="EZ17" s="539">
        <v>7</v>
      </c>
      <c r="FA17" s="540"/>
      <c r="FB17" s="532">
        <f t="shared" si="36"/>
        <v>4</v>
      </c>
      <c r="FC17" s="532">
        <f t="shared" si="36"/>
        <v>10</v>
      </c>
      <c r="FD17" s="617">
        <v>7</v>
      </c>
      <c r="FE17" s="615">
        <f>FD7-FC17</f>
        <v>12</v>
      </c>
      <c r="FF17" s="533">
        <f t="shared" si="37"/>
        <v>1</v>
      </c>
      <c r="FG17" s="534">
        <f t="shared" si="38"/>
        <v>-3</v>
      </c>
      <c r="FH17" s="228">
        <f t="shared" si="39"/>
        <v>0</v>
      </c>
      <c r="FI17" s="212"/>
      <c r="FJ17" s="217"/>
      <c r="FK17" s="527">
        <v>7</v>
      </c>
      <c r="FL17" s="535">
        <f t="shared" si="66"/>
        <v>286</v>
      </c>
      <c r="FM17" s="536">
        <v>381</v>
      </c>
      <c r="FN17" s="528">
        <f t="shared" si="67"/>
        <v>4</v>
      </c>
      <c r="FO17" s="537">
        <f t="shared" si="67"/>
        <v>10</v>
      </c>
      <c r="FP17" s="538"/>
      <c r="FQ17" s="539">
        <v>7</v>
      </c>
      <c r="FR17" s="540"/>
      <c r="FS17" s="532">
        <f t="shared" si="40"/>
        <v>4</v>
      </c>
      <c r="FT17" s="532">
        <f t="shared" si="40"/>
        <v>10</v>
      </c>
      <c r="FU17" s="617">
        <v>4</v>
      </c>
      <c r="FV17" s="615">
        <f>FU7-FT17</f>
        <v>13</v>
      </c>
      <c r="FW17" s="533">
        <f t="shared" si="41"/>
        <v>1</v>
      </c>
      <c r="FX17" s="534">
        <f t="shared" si="42"/>
        <v>0</v>
      </c>
      <c r="FY17" s="228">
        <f t="shared" si="43"/>
        <v>3</v>
      </c>
      <c r="FZ17" s="212"/>
      <c r="GA17" s="217"/>
      <c r="GB17" s="527">
        <v>7</v>
      </c>
      <c r="GC17" s="535">
        <f t="shared" si="68"/>
        <v>286</v>
      </c>
      <c r="GD17" s="536">
        <v>381</v>
      </c>
      <c r="GE17" s="528">
        <f t="shared" si="69"/>
        <v>4</v>
      </c>
      <c r="GF17" s="537">
        <f t="shared" si="69"/>
        <v>10</v>
      </c>
      <c r="GG17" s="539">
        <v>7</v>
      </c>
      <c r="GH17" s="540"/>
      <c r="GI17" s="532">
        <f t="shared" si="44"/>
        <v>4</v>
      </c>
      <c r="GJ17" s="532">
        <f t="shared" si="44"/>
        <v>10</v>
      </c>
      <c r="GK17" s="617">
        <v>5</v>
      </c>
      <c r="GL17" s="615">
        <f>GK7-GJ17</f>
        <v>3</v>
      </c>
      <c r="GM17" s="533">
        <f t="shared" si="45"/>
        <v>1</v>
      </c>
      <c r="GN17" s="534">
        <f t="shared" si="46"/>
        <v>-1</v>
      </c>
      <c r="GO17" s="228">
        <f t="shared" si="47"/>
        <v>2</v>
      </c>
      <c r="GP17" s="186"/>
      <c r="GQ17" s="773"/>
    </row>
    <row r="18" spans="1:199" s="698" customFormat="1" ht="16" customHeight="1">
      <c r="A18" s="686"/>
      <c r="B18" s="527">
        <v>8</v>
      </c>
      <c r="C18" s="607">
        <v>400</v>
      </c>
      <c r="D18" s="607">
        <v>178</v>
      </c>
      <c r="E18" s="608">
        <v>5</v>
      </c>
      <c r="F18" s="609">
        <v>2</v>
      </c>
      <c r="G18" s="772"/>
      <c r="H18" s="530">
        <v>8</v>
      </c>
      <c r="I18" s="531"/>
      <c r="J18" s="532">
        <f t="shared" si="0"/>
        <v>5</v>
      </c>
      <c r="K18" s="532">
        <f t="shared" si="0"/>
        <v>2</v>
      </c>
      <c r="L18" s="617">
        <v>7</v>
      </c>
      <c r="M18" s="615">
        <f>L7-K18</f>
        <v>14</v>
      </c>
      <c r="N18" s="533">
        <f t="shared" si="1"/>
        <v>1</v>
      </c>
      <c r="O18" s="534">
        <f t="shared" si="2"/>
        <v>-2</v>
      </c>
      <c r="P18" s="228">
        <f t="shared" si="3"/>
        <v>1</v>
      </c>
      <c r="Q18" s="212"/>
      <c r="R18" s="217"/>
      <c r="S18" s="527">
        <v>8</v>
      </c>
      <c r="T18" s="535">
        <f t="shared" si="48"/>
        <v>400</v>
      </c>
      <c r="U18" s="536">
        <v>381</v>
      </c>
      <c r="V18" s="528">
        <f t="shared" si="49"/>
        <v>5</v>
      </c>
      <c r="W18" s="537">
        <f t="shared" si="49"/>
        <v>2</v>
      </c>
      <c r="X18" s="539">
        <v>8</v>
      </c>
      <c r="Y18" s="540"/>
      <c r="Z18" s="532">
        <f t="shared" si="4"/>
        <v>5</v>
      </c>
      <c r="AA18" s="532">
        <f t="shared" si="4"/>
        <v>2</v>
      </c>
      <c r="AB18" s="617">
        <v>7</v>
      </c>
      <c r="AC18" s="615">
        <f>AB7-AA18</f>
        <v>15</v>
      </c>
      <c r="AD18" s="533">
        <f t="shared" si="5"/>
        <v>1</v>
      </c>
      <c r="AE18" s="534">
        <f t="shared" si="6"/>
        <v>-2</v>
      </c>
      <c r="AF18" s="228">
        <f t="shared" si="7"/>
        <v>1</v>
      </c>
      <c r="AG18" s="212"/>
      <c r="AH18" s="217"/>
      <c r="AI18" s="527">
        <v>8</v>
      </c>
      <c r="AJ18" s="535">
        <f t="shared" si="50"/>
        <v>400</v>
      </c>
      <c r="AK18" s="536">
        <v>381</v>
      </c>
      <c r="AL18" s="528">
        <f t="shared" si="51"/>
        <v>5</v>
      </c>
      <c r="AM18" s="537">
        <f t="shared" si="51"/>
        <v>2</v>
      </c>
      <c r="AN18" s="538"/>
      <c r="AO18" s="539">
        <v>8</v>
      </c>
      <c r="AP18" s="540"/>
      <c r="AQ18" s="532">
        <f t="shared" si="8"/>
        <v>5</v>
      </c>
      <c r="AR18" s="532">
        <f t="shared" si="8"/>
        <v>2</v>
      </c>
      <c r="AS18" s="617">
        <v>6</v>
      </c>
      <c r="AT18" s="615">
        <f>AS7-AR18</f>
        <v>20</v>
      </c>
      <c r="AU18" s="533">
        <f t="shared" si="9"/>
        <v>2</v>
      </c>
      <c r="AV18" s="534">
        <f t="shared" si="10"/>
        <v>-1</v>
      </c>
      <c r="AW18" s="228">
        <f t="shared" si="11"/>
        <v>3</v>
      </c>
      <c r="AX18" s="212"/>
      <c r="AY18" s="217"/>
      <c r="AZ18" s="527">
        <v>8</v>
      </c>
      <c r="BA18" s="535">
        <f t="shared" si="52"/>
        <v>400</v>
      </c>
      <c r="BB18" s="536">
        <v>381</v>
      </c>
      <c r="BC18" s="528">
        <f t="shared" si="53"/>
        <v>5</v>
      </c>
      <c r="BD18" s="537">
        <f t="shared" si="53"/>
        <v>2</v>
      </c>
      <c r="BE18" s="539">
        <v>8</v>
      </c>
      <c r="BF18" s="540"/>
      <c r="BG18" s="532">
        <f t="shared" si="12"/>
        <v>5</v>
      </c>
      <c r="BH18" s="532">
        <f t="shared" si="12"/>
        <v>2</v>
      </c>
      <c r="BI18" s="617">
        <v>6</v>
      </c>
      <c r="BJ18" s="615">
        <f>BI7-BH18</f>
        <v>21</v>
      </c>
      <c r="BK18" s="533">
        <f t="shared" si="13"/>
        <v>2</v>
      </c>
      <c r="BL18" s="534">
        <f t="shared" si="14"/>
        <v>-1</v>
      </c>
      <c r="BM18" s="228">
        <f t="shared" si="15"/>
        <v>3</v>
      </c>
      <c r="BN18" s="212"/>
      <c r="BO18" s="217"/>
      <c r="BP18" s="527">
        <v>8</v>
      </c>
      <c r="BQ18" s="535">
        <f t="shared" si="54"/>
        <v>400</v>
      </c>
      <c r="BR18" s="536">
        <v>381</v>
      </c>
      <c r="BS18" s="528">
        <f t="shared" si="55"/>
        <v>5</v>
      </c>
      <c r="BT18" s="537">
        <f t="shared" si="55"/>
        <v>2</v>
      </c>
      <c r="BU18" s="538"/>
      <c r="BV18" s="539">
        <v>8</v>
      </c>
      <c r="BW18" s="540"/>
      <c r="BX18" s="532">
        <f t="shared" si="16"/>
        <v>5</v>
      </c>
      <c r="BY18" s="532">
        <f t="shared" si="16"/>
        <v>2</v>
      </c>
      <c r="BZ18" s="617">
        <v>8</v>
      </c>
      <c r="CA18" s="615">
        <f>BZ7-BY18</f>
        <v>20</v>
      </c>
      <c r="CB18" s="533">
        <f t="shared" si="17"/>
        <v>2</v>
      </c>
      <c r="CC18" s="534">
        <f t="shared" si="18"/>
        <v>-3</v>
      </c>
      <c r="CD18" s="228">
        <f t="shared" si="19"/>
        <v>1</v>
      </c>
      <c r="CE18" s="212"/>
      <c r="CF18" s="217"/>
      <c r="CG18" s="527">
        <v>8</v>
      </c>
      <c r="CH18" s="535">
        <f t="shared" si="56"/>
        <v>400</v>
      </c>
      <c r="CI18" s="536">
        <v>381</v>
      </c>
      <c r="CJ18" s="528">
        <f t="shared" si="57"/>
        <v>5</v>
      </c>
      <c r="CK18" s="537">
        <f t="shared" si="57"/>
        <v>2</v>
      </c>
      <c r="CL18" s="539">
        <v>8</v>
      </c>
      <c r="CM18" s="540"/>
      <c r="CN18" s="532">
        <f t="shared" si="20"/>
        <v>5</v>
      </c>
      <c r="CO18" s="532">
        <f t="shared" si="20"/>
        <v>2</v>
      </c>
      <c r="CP18" s="617">
        <v>9</v>
      </c>
      <c r="CQ18" s="615">
        <f>CP7-CO18</f>
        <v>26</v>
      </c>
      <c r="CR18" s="533">
        <f t="shared" si="21"/>
        <v>2</v>
      </c>
      <c r="CS18" s="534">
        <f t="shared" si="22"/>
        <v>-4</v>
      </c>
      <c r="CT18" s="228">
        <f t="shared" si="23"/>
        <v>0</v>
      </c>
      <c r="CU18" s="212"/>
      <c r="CV18" s="217"/>
      <c r="CW18" s="527">
        <v>8</v>
      </c>
      <c r="CX18" s="535">
        <f t="shared" si="58"/>
        <v>400</v>
      </c>
      <c r="CY18" s="536">
        <v>381</v>
      </c>
      <c r="CZ18" s="528">
        <f t="shared" si="59"/>
        <v>5</v>
      </c>
      <c r="DA18" s="537">
        <f t="shared" si="59"/>
        <v>2</v>
      </c>
      <c r="DB18" s="538"/>
      <c r="DC18" s="539">
        <v>8</v>
      </c>
      <c r="DD18" s="540"/>
      <c r="DE18" s="532">
        <f t="shared" si="24"/>
        <v>5</v>
      </c>
      <c r="DF18" s="532">
        <f t="shared" si="24"/>
        <v>2</v>
      </c>
      <c r="DG18" s="617">
        <v>6</v>
      </c>
      <c r="DH18" s="615">
        <f>DG7-DF18</f>
        <v>14</v>
      </c>
      <c r="DI18" s="533">
        <f t="shared" si="25"/>
        <v>1</v>
      </c>
      <c r="DJ18" s="534">
        <f t="shared" si="26"/>
        <v>-1</v>
      </c>
      <c r="DK18" s="228">
        <f t="shared" si="27"/>
        <v>2</v>
      </c>
      <c r="DL18" s="212"/>
      <c r="DM18" s="217"/>
      <c r="DN18" s="527">
        <v>8</v>
      </c>
      <c r="DO18" s="535">
        <f t="shared" si="60"/>
        <v>400</v>
      </c>
      <c r="DP18" s="536">
        <v>381</v>
      </c>
      <c r="DQ18" s="528">
        <f t="shared" si="61"/>
        <v>5</v>
      </c>
      <c r="DR18" s="537">
        <f t="shared" si="61"/>
        <v>2</v>
      </c>
      <c r="DS18" s="539">
        <v>8</v>
      </c>
      <c r="DT18" s="540"/>
      <c r="DU18" s="532">
        <f t="shared" si="28"/>
        <v>5</v>
      </c>
      <c r="DV18" s="532">
        <f t="shared" si="28"/>
        <v>2</v>
      </c>
      <c r="DW18" s="617">
        <v>6</v>
      </c>
      <c r="DX18" s="615">
        <f>DW7-DV18</f>
        <v>4</v>
      </c>
      <c r="DY18" s="533">
        <f t="shared" si="29"/>
        <v>1</v>
      </c>
      <c r="DZ18" s="534">
        <f t="shared" si="30"/>
        <v>-1</v>
      </c>
      <c r="EA18" s="228">
        <f t="shared" si="31"/>
        <v>2</v>
      </c>
      <c r="EB18" s="212"/>
      <c r="EC18" s="217"/>
      <c r="ED18" s="527">
        <v>8</v>
      </c>
      <c r="EE18" s="535">
        <f t="shared" si="62"/>
        <v>400</v>
      </c>
      <c r="EF18" s="536">
        <v>381</v>
      </c>
      <c r="EG18" s="528">
        <f t="shared" si="63"/>
        <v>5</v>
      </c>
      <c r="EH18" s="537">
        <f t="shared" si="63"/>
        <v>2</v>
      </c>
      <c r="EI18" s="538"/>
      <c r="EJ18" s="539">
        <v>8</v>
      </c>
      <c r="EK18" s="540"/>
      <c r="EL18" s="532">
        <f t="shared" si="32"/>
        <v>5</v>
      </c>
      <c r="EM18" s="532">
        <f t="shared" si="32"/>
        <v>2</v>
      </c>
      <c r="EN18" s="617">
        <v>6</v>
      </c>
      <c r="EO18" s="615">
        <f>EN7-EM18</f>
        <v>12</v>
      </c>
      <c r="EP18" s="533">
        <f t="shared" si="33"/>
        <v>1</v>
      </c>
      <c r="EQ18" s="534">
        <f t="shared" si="34"/>
        <v>-1</v>
      </c>
      <c r="ER18" s="228">
        <f t="shared" si="35"/>
        <v>2</v>
      </c>
      <c r="ES18" s="212"/>
      <c r="ET18" s="217"/>
      <c r="EU18" s="527">
        <v>8</v>
      </c>
      <c r="EV18" s="535">
        <f t="shared" si="64"/>
        <v>400</v>
      </c>
      <c r="EW18" s="536">
        <v>381</v>
      </c>
      <c r="EX18" s="528">
        <f t="shared" si="65"/>
        <v>5</v>
      </c>
      <c r="EY18" s="537">
        <f t="shared" si="65"/>
        <v>2</v>
      </c>
      <c r="EZ18" s="539">
        <v>8</v>
      </c>
      <c r="FA18" s="540"/>
      <c r="FB18" s="532">
        <f t="shared" si="36"/>
        <v>5</v>
      </c>
      <c r="FC18" s="532">
        <f t="shared" si="36"/>
        <v>2</v>
      </c>
      <c r="FD18" s="617">
        <v>9</v>
      </c>
      <c r="FE18" s="615">
        <f>FD7-FC18</f>
        <v>20</v>
      </c>
      <c r="FF18" s="533">
        <f t="shared" si="37"/>
        <v>2</v>
      </c>
      <c r="FG18" s="534">
        <f t="shared" si="38"/>
        <v>-4</v>
      </c>
      <c r="FH18" s="228">
        <f t="shared" si="39"/>
        <v>0</v>
      </c>
      <c r="FI18" s="212"/>
      <c r="FJ18" s="217"/>
      <c r="FK18" s="527">
        <v>8</v>
      </c>
      <c r="FL18" s="535">
        <f t="shared" si="66"/>
        <v>400</v>
      </c>
      <c r="FM18" s="536">
        <v>381</v>
      </c>
      <c r="FN18" s="528">
        <f t="shared" si="67"/>
        <v>5</v>
      </c>
      <c r="FO18" s="537">
        <f t="shared" si="67"/>
        <v>2</v>
      </c>
      <c r="FP18" s="538"/>
      <c r="FQ18" s="539">
        <v>8</v>
      </c>
      <c r="FR18" s="540"/>
      <c r="FS18" s="532">
        <f t="shared" si="40"/>
        <v>5</v>
      </c>
      <c r="FT18" s="532">
        <f t="shared" si="40"/>
        <v>2</v>
      </c>
      <c r="FU18" s="617">
        <v>9</v>
      </c>
      <c r="FV18" s="615">
        <f>FU7-FT18</f>
        <v>21</v>
      </c>
      <c r="FW18" s="533">
        <f t="shared" si="41"/>
        <v>2</v>
      </c>
      <c r="FX18" s="534">
        <f t="shared" si="42"/>
        <v>-4</v>
      </c>
      <c r="FY18" s="228">
        <f t="shared" si="43"/>
        <v>0</v>
      </c>
      <c r="FZ18" s="212"/>
      <c r="GA18" s="217"/>
      <c r="GB18" s="527">
        <v>8</v>
      </c>
      <c r="GC18" s="535">
        <f t="shared" si="68"/>
        <v>400</v>
      </c>
      <c r="GD18" s="536">
        <v>381</v>
      </c>
      <c r="GE18" s="528">
        <f t="shared" si="69"/>
        <v>5</v>
      </c>
      <c r="GF18" s="537">
        <f t="shared" si="69"/>
        <v>2</v>
      </c>
      <c r="GG18" s="539">
        <v>8</v>
      </c>
      <c r="GH18" s="540"/>
      <c r="GI18" s="532">
        <f t="shared" si="44"/>
        <v>5</v>
      </c>
      <c r="GJ18" s="532">
        <f t="shared" si="44"/>
        <v>2</v>
      </c>
      <c r="GK18" s="617">
        <v>9</v>
      </c>
      <c r="GL18" s="615">
        <f>GK7-GJ18</f>
        <v>11</v>
      </c>
      <c r="GM18" s="533">
        <f t="shared" si="45"/>
        <v>1</v>
      </c>
      <c r="GN18" s="534">
        <f t="shared" si="46"/>
        <v>-4</v>
      </c>
      <c r="GO18" s="228">
        <f t="shared" si="47"/>
        <v>0</v>
      </c>
      <c r="GP18" s="186"/>
      <c r="GQ18" s="773"/>
    </row>
    <row r="19" spans="1:199" s="698" customFormat="1" ht="16" customHeight="1" thickBot="1">
      <c r="A19" s="703"/>
      <c r="B19" s="527">
        <v>9</v>
      </c>
      <c r="C19" s="607">
        <v>281</v>
      </c>
      <c r="D19" s="607">
        <v>310</v>
      </c>
      <c r="E19" s="608">
        <v>4</v>
      </c>
      <c r="F19" s="609">
        <v>18</v>
      </c>
      <c r="G19" s="772"/>
      <c r="H19" s="530">
        <v>9</v>
      </c>
      <c r="I19" s="531"/>
      <c r="J19" s="532">
        <f t="shared" si="0"/>
        <v>4</v>
      </c>
      <c r="K19" s="532">
        <f t="shared" si="0"/>
        <v>18</v>
      </c>
      <c r="L19" s="618">
        <v>5</v>
      </c>
      <c r="M19" s="764">
        <f>L7-K19</f>
        <v>-2</v>
      </c>
      <c r="N19" s="704">
        <f t="shared" si="1"/>
        <v>0</v>
      </c>
      <c r="O19" s="705">
        <f t="shared" si="2"/>
        <v>-1</v>
      </c>
      <c r="P19" s="229">
        <f t="shared" si="3"/>
        <v>1</v>
      </c>
      <c r="Q19" s="212"/>
      <c r="R19" s="545"/>
      <c r="S19" s="527">
        <v>9</v>
      </c>
      <c r="T19" s="535">
        <f t="shared" si="48"/>
        <v>281</v>
      </c>
      <c r="U19" s="536">
        <v>381</v>
      </c>
      <c r="V19" s="528">
        <f t="shared" si="49"/>
        <v>4</v>
      </c>
      <c r="W19" s="537">
        <f t="shared" si="49"/>
        <v>18</v>
      </c>
      <c r="X19" s="539">
        <v>9</v>
      </c>
      <c r="Y19" s="540"/>
      <c r="Z19" s="532">
        <f t="shared" si="4"/>
        <v>4</v>
      </c>
      <c r="AA19" s="532">
        <f t="shared" si="4"/>
        <v>18</v>
      </c>
      <c r="AB19" s="618">
        <v>4</v>
      </c>
      <c r="AC19" s="764">
        <f>AB7-AA19</f>
        <v>-1</v>
      </c>
      <c r="AD19" s="704">
        <f t="shared" si="5"/>
        <v>0</v>
      </c>
      <c r="AE19" s="705">
        <f t="shared" si="6"/>
        <v>0</v>
      </c>
      <c r="AF19" s="229">
        <f t="shared" si="7"/>
        <v>2</v>
      </c>
      <c r="AG19" s="212"/>
      <c r="AH19" s="545"/>
      <c r="AI19" s="527">
        <v>9</v>
      </c>
      <c r="AJ19" s="535">
        <f t="shared" si="50"/>
        <v>281</v>
      </c>
      <c r="AK19" s="536">
        <v>381</v>
      </c>
      <c r="AL19" s="528">
        <f t="shared" si="51"/>
        <v>4</v>
      </c>
      <c r="AM19" s="537">
        <f t="shared" si="51"/>
        <v>18</v>
      </c>
      <c r="AN19" s="538"/>
      <c r="AO19" s="539">
        <v>9</v>
      </c>
      <c r="AP19" s="540"/>
      <c r="AQ19" s="532">
        <f t="shared" si="8"/>
        <v>4</v>
      </c>
      <c r="AR19" s="532">
        <f t="shared" si="8"/>
        <v>18</v>
      </c>
      <c r="AS19" s="618">
        <v>5</v>
      </c>
      <c r="AT19" s="764">
        <f>AS7-AR19</f>
        <v>4</v>
      </c>
      <c r="AU19" s="704">
        <f t="shared" si="9"/>
        <v>1</v>
      </c>
      <c r="AV19" s="705">
        <f t="shared" si="10"/>
        <v>-1</v>
      </c>
      <c r="AW19" s="229">
        <f t="shared" si="11"/>
        <v>2</v>
      </c>
      <c r="AX19" s="212"/>
      <c r="AY19" s="545"/>
      <c r="AZ19" s="527">
        <v>9</v>
      </c>
      <c r="BA19" s="535">
        <f t="shared" si="52"/>
        <v>281</v>
      </c>
      <c r="BB19" s="536">
        <v>381</v>
      </c>
      <c r="BC19" s="528">
        <f t="shared" si="53"/>
        <v>4</v>
      </c>
      <c r="BD19" s="537">
        <f t="shared" si="53"/>
        <v>18</v>
      </c>
      <c r="BE19" s="539">
        <v>9</v>
      </c>
      <c r="BF19" s="540"/>
      <c r="BG19" s="532">
        <f t="shared" si="12"/>
        <v>4</v>
      </c>
      <c r="BH19" s="532">
        <f t="shared" si="12"/>
        <v>18</v>
      </c>
      <c r="BI19" s="618">
        <v>5</v>
      </c>
      <c r="BJ19" s="764">
        <f>BI7-BH19</f>
        <v>5</v>
      </c>
      <c r="BK19" s="704">
        <f t="shared" si="13"/>
        <v>1</v>
      </c>
      <c r="BL19" s="705">
        <f t="shared" si="14"/>
        <v>-1</v>
      </c>
      <c r="BM19" s="229">
        <f t="shared" si="15"/>
        <v>2</v>
      </c>
      <c r="BN19" s="212"/>
      <c r="BO19" s="545"/>
      <c r="BP19" s="527">
        <v>9</v>
      </c>
      <c r="BQ19" s="535">
        <f t="shared" si="54"/>
        <v>281</v>
      </c>
      <c r="BR19" s="536">
        <v>381</v>
      </c>
      <c r="BS19" s="528">
        <f t="shared" si="55"/>
        <v>4</v>
      </c>
      <c r="BT19" s="537">
        <f t="shared" si="55"/>
        <v>18</v>
      </c>
      <c r="BU19" s="538"/>
      <c r="BV19" s="539">
        <v>9</v>
      </c>
      <c r="BW19" s="540"/>
      <c r="BX19" s="532">
        <f t="shared" si="16"/>
        <v>4</v>
      </c>
      <c r="BY19" s="532">
        <f t="shared" si="16"/>
        <v>18</v>
      </c>
      <c r="BZ19" s="618">
        <v>4</v>
      </c>
      <c r="CA19" s="764">
        <f>BZ7-BY19</f>
        <v>4</v>
      </c>
      <c r="CB19" s="704">
        <f t="shared" si="17"/>
        <v>1</v>
      </c>
      <c r="CC19" s="705">
        <f t="shared" si="18"/>
        <v>0</v>
      </c>
      <c r="CD19" s="229">
        <f t="shared" si="19"/>
        <v>3</v>
      </c>
      <c r="CE19" s="212"/>
      <c r="CF19" s="545"/>
      <c r="CG19" s="527">
        <v>9</v>
      </c>
      <c r="CH19" s="535">
        <f t="shared" si="56"/>
        <v>281</v>
      </c>
      <c r="CI19" s="536">
        <v>381</v>
      </c>
      <c r="CJ19" s="528">
        <f t="shared" si="57"/>
        <v>4</v>
      </c>
      <c r="CK19" s="537">
        <f t="shared" si="57"/>
        <v>18</v>
      </c>
      <c r="CL19" s="539">
        <v>9</v>
      </c>
      <c r="CM19" s="540"/>
      <c r="CN19" s="532">
        <f t="shared" si="20"/>
        <v>4</v>
      </c>
      <c r="CO19" s="532">
        <f t="shared" si="20"/>
        <v>18</v>
      </c>
      <c r="CP19" s="618">
        <v>6</v>
      </c>
      <c r="CQ19" s="764">
        <f>CP7-CO19</f>
        <v>10</v>
      </c>
      <c r="CR19" s="704">
        <f t="shared" si="21"/>
        <v>1</v>
      </c>
      <c r="CS19" s="705">
        <f t="shared" si="22"/>
        <v>-2</v>
      </c>
      <c r="CT19" s="229">
        <f t="shared" si="23"/>
        <v>1</v>
      </c>
      <c r="CU19" s="212"/>
      <c r="CV19" s="545"/>
      <c r="CW19" s="527">
        <v>9</v>
      </c>
      <c r="CX19" s="535">
        <f t="shared" si="58"/>
        <v>281</v>
      </c>
      <c r="CY19" s="536">
        <v>381</v>
      </c>
      <c r="CZ19" s="528">
        <f t="shared" si="59"/>
        <v>4</v>
      </c>
      <c r="DA19" s="537">
        <f t="shared" si="59"/>
        <v>18</v>
      </c>
      <c r="DB19" s="538"/>
      <c r="DC19" s="539">
        <v>9</v>
      </c>
      <c r="DD19" s="540"/>
      <c r="DE19" s="532">
        <f t="shared" si="24"/>
        <v>4</v>
      </c>
      <c r="DF19" s="532">
        <f t="shared" si="24"/>
        <v>18</v>
      </c>
      <c r="DG19" s="618">
        <v>5</v>
      </c>
      <c r="DH19" s="764">
        <f>DG7-DF19</f>
        <v>-2</v>
      </c>
      <c r="DI19" s="704">
        <f t="shared" si="25"/>
        <v>0</v>
      </c>
      <c r="DJ19" s="705">
        <f t="shared" si="26"/>
        <v>-1</v>
      </c>
      <c r="DK19" s="229">
        <f t="shared" si="27"/>
        <v>1</v>
      </c>
      <c r="DL19" s="212"/>
      <c r="DM19" s="545"/>
      <c r="DN19" s="527">
        <v>9</v>
      </c>
      <c r="DO19" s="535">
        <f t="shared" si="60"/>
        <v>281</v>
      </c>
      <c r="DP19" s="536">
        <v>381</v>
      </c>
      <c r="DQ19" s="528">
        <f t="shared" si="61"/>
        <v>4</v>
      </c>
      <c r="DR19" s="537">
        <f t="shared" si="61"/>
        <v>18</v>
      </c>
      <c r="DS19" s="539">
        <v>9</v>
      </c>
      <c r="DT19" s="540"/>
      <c r="DU19" s="532">
        <f t="shared" si="28"/>
        <v>4</v>
      </c>
      <c r="DV19" s="532">
        <f t="shared" si="28"/>
        <v>18</v>
      </c>
      <c r="DW19" s="618">
        <v>6</v>
      </c>
      <c r="DX19" s="764">
        <f>DW7-DV19</f>
        <v>-12</v>
      </c>
      <c r="DY19" s="704">
        <f t="shared" si="29"/>
        <v>0</v>
      </c>
      <c r="DZ19" s="705">
        <f t="shared" si="30"/>
        <v>-2</v>
      </c>
      <c r="EA19" s="229">
        <f t="shared" si="31"/>
        <v>0</v>
      </c>
      <c r="EB19" s="212"/>
      <c r="EC19" s="545"/>
      <c r="ED19" s="527">
        <v>9</v>
      </c>
      <c r="EE19" s="535">
        <f t="shared" si="62"/>
        <v>281</v>
      </c>
      <c r="EF19" s="536">
        <v>381</v>
      </c>
      <c r="EG19" s="528">
        <f t="shared" si="63"/>
        <v>4</v>
      </c>
      <c r="EH19" s="537">
        <f t="shared" si="63"/>
        <v>18</v>
      </c>
      <c r="EI19" s="538"/>
      <c r="EJ19" s="539">
        <v>9</v>
      </c>
      <c r="EK19" s="540"/>
      <c r="EL19" s="532">
        <f t="shared" si="32"/>
        <v>4</v>
      </c>
      <c r="EM19" s="532">
        <f t="shared" si="32"/>
        <v>18</v>
      </c>
      <c r="EN19" s="618">
        <v>4</v>
      </c>
      <c r="EO19" s="764">
        <f>EN7-EM19</f>
        <v>-4</v>
      </c>
      <c r="EP19" s="704">
        <f t="shared" si="33"/>
        <v>0</v>
      </c>
      <c r="EQ19" s="705">
        <f t="shared" si="34"/>
        <v>0</v>
      </c>
      <c r="ER19" s="229">
        <f t="shared" si="35"/>
        <v>2</v>
      </c>
      <c r="ES19" s="212"/>
      <c r="ET19" s="545"/>
      <c r="EU19" s="527">
        <v>9</v>
      </c>
      <c r="EV19" s="535">
        <f t="shared" si="64"/>
        <v>281</v>
      </c>
      <c r="EW19" s="536">
        <v>381</v>
      </c>
      <c r="EX19" s="528">
        <f t="shared" si="65"/>
        <v>4</v>
      </c>
      <c r="EY19" s="537">
        <f t="shared" si="65"/>
        <v>18</v>
      </c>
      <c r="EZ19" s="539">
        <v>9</v>
      </c>
      <c r="FA19" s="540"/>
      <c r="FB19" s="532">
        <f t="shared" si="36"/>
        <v>4</v>
      </c>
      <c r="FC19" s="532">
        <f t="shared" si="36"/>
        <v>18</v>
      </c>
      <c r="FD19" s="618">
        <v>5</v>
      </c>
      <c r="FE19" s="764">
        <f>FD7-FC19</f>
        <v>4</v>
      </c>
      <c r="FF19" s="704">
        <f t="shared" si="37"/>
        <v>1</v>
      </c>
      <c r="FG19" s="705">
        <f t="shared" si="38"/>
        <v>-1</v>
      </c>
      <c r="FH19" s="229">
        <f t="shared" si="39"/>
        <v>2</v>
      </c>
      <c r="FI19" s="212"/>
      <c r="FJ19" s="545"/>
      <c r="FK19" s="527">
        <v>9</v>
      </c>
      <c r="FL19" s="535">
        <f t="shared" si="66"/>
        <v>281</v>
      </c>
      <c r="FM19" s="536">
        <v>381</v>
      </c>
      <c r="FN19" s="528">
        <f t="shared" si="67"/>
        <v>4</v>
      </c>
      <c r="FO19" s="537">
        <f t="shared" si="67"/>
        <v>18</v>
      </c>
      <c r="FP19" s="538"/>
      <c r="FQ19" s="539">
        <v>9</v>
      </c>
      <c r="FR19" s="540"/>
      <c r="FS19" s="532">
        <f t="shared" si="40"/>
        <v>4</v>
      </c>
      <c r="FT19" s="532">
        <f t="shared" si="40"/>
        <v>18</v>
      </c>
      <c r="FU19" s="618">
        <v>4</v>
      </c>
      <c r="FV19" s="764">
        <f>FU7-FT19</f>
        <v>5</v>
      </c>
      <c r="FW19" s="704">
        <f t="shared" si="41"/>
        <v>1</v>
      </c>
      <c r="FX19" s="705">
        <f t="shared" si="42"/>
        <v>0</v>
      </c>
      <c r="FY19" s="229">
        <f t="shared" si="43"/>
        <v>3</v>
      </c>
      <c r="FZ19" s="212"/>
      <c r="GA19" s="545"/>
      <c r="GB19" s="527">
        <v>9</v>
      </c>
      <c r="GC19" s="535">
        <f t="shared" si="68"/>
        <v>281</v>
      </c>
      <c r="GD19" s="536">
        <v>381</v>
      </c>
      <c r="GE19" s="528">
        <f t="shared" si="69"/>
        <v>4</v>
      </c>
      <c r="GF19" s="537">
        <f t="shared" si="69"/>
        <v>18</v>
      </c>
      <c r="GG19" s="539">
        <v>9</v>
      </c>
      <c r="GH19" s="540"/>
      <c r="GI19" s="532">
        <f t="shared" si="44"/>
        <v>4</v>
      </c>
      <c r="GJ19" s="532">
        <f t="shared" si="44"/>
        <v>18</v>
      </c>
      <c r="GK19" s="618">
        <v>4</v>
      </c>
      <c r="GL19" s="764">
        <f>GK7-GJ19</f>
        <v>-5</v>
      </c>
      <c r="GM19" s="704">
        <f t="shared" si="45"/>
        <v>0</v>
      </c>
      <c r="GN19" s="705">
        <f t="shared" si="46"/>
        <v>0</v>
      </c>
      <c r="GO19" s="229">
        <f t="shared" si="47"/>
        <v>2</v>
      </c>
      <c r="GP19" s="186"/>
      <c r="GQ19" s="773"/>
    </row>
    <row r="20" spans="1:199" s="698" customFormat="1" ht="4.95" customHeight="1" thickBot="1">
      <c r="A20" s="686"/>
      <c r="B20" s="547"/>
      <c r="C20" s="610"/>
      <c r="D20" s="610"/>
      <c r="E20" s="610"/>
      <c r="F20" s="611"/>
      <c r="G20" s="772"/>
      <c r="H20" s="549"/>
      <c r="I20" s="549"/>
      <c r="J20" s="550"/>
      <c r="K20" s="550"/>
      <c r="L20" s="551"/>
      <c r="M20" s="552"/>
      <c r="N20" s="552"/>
      <c r="O20" s="552"/>
      <c r="P20" s="553"/>
      <c r="Q20" s="217"/>
      <c r="R20" s="217"/>
      <c r="S20" s="547"/>
      <c r="T20" s="548"/>
      <c r="U20" s="548"/>
      <c r="V20" s="548"/>
      <c r="W20" s="548"/>
      <c r="X20" s="554"/>
      <c r="Y20" s="554"/>
      <c r="Z20" s="550"/>
      <c r="AA20" s="550"/>
      <c r="AB20" s="551"/>
      <c r="AC20" s="552"/>
      <c r="AD20" s="552"/>
      <c r="AE20" s="552"/>
      <c r="AF20" s="553"/>
      <c r="AG20" s="217"/>
      <c r="AH20" s="217"/>
      <c r="AI20" s="547"/>
      <c r="AJ20" s="548"/>
      <c r="AK20" s="548"/>
      <c r="AL20" s="548"/>
      <c r="AM20" s="548"/>
      <c r="AN20" s="538"/>
      <c r="AO20" s="554"/>
      <c r="AP20" s="554"/>
      <c r="AQ20" s="550"/>
      <c r="AR20" s="550"/>
      <c r="AS20" s="551"/>
      <c r="AT20" s="552"/>
      <c r="AU20" s="552"/>
      <c r="AV20" s="552"/>
      <c r="AW20" s="553"/>
      <c r="AX20" s="217"/>
      <c r="AY20" s="217"/>
      <c r="AZ20" s="547"/>
      <c r="BA20" s="548"/>
      <c r="BB20" s="548"/>
      <c r="BC20" s="548"/>
      <c r="BD20" s="548"/>
      <c r="BE20" s="554"/>
      <c r="BF20" s="554"/>
      <c r="BG20" s="550"/>
      <c r="BH20" s="550"/>
      <c r="BI20" s="551"/>
      <c r="BJ20" s="552"/>
      <c r="BK20" s="552"/>
      <c r="BL20" s="552"/>
      <c r="BM20" s="553"/>
      <c r="BN20" s="217"/>
      <c r="BO20" s="217"/>
      <c r="BP20" s="547"/>
      <c r="BQ20" s="548"/>
      <c r="BR20" s="548"/>
      <c r="BS20" s="548"/>
      <c r="BT20" s="548"/>
      <c r="BU20" s="538"/>
      <c r="BV20" s="554"/>
      <c r="BW20" s="554"/>
      <c r="BX20" s="550"/>
      <c r="BY20" s="550"/>
      <c r="BZ20" s="551"/>
      <c r="CA20" s="552"/>
      <c r="CB20" s="552"/>
      <c r="CC20" s="552"/>
      <c r="CD20" s="553"/>
      <c r="CE20" s="217"/>
      <c r="CF20" s="217"/>
      <c r="CG20" s="547"/>
      <c r="CH20" s="548"/>
      <c r="CI20" s="548"/>
      <c r="CJ20" s="548"/>
      <c r="CK20" s="548"/>
      <c r="CL20" s="554"/>
      <c r="CM20" s="554"/>
      <c r="CN20" s="550"/>
      <c r="CO20" s="550"/>
      <c r="CP20" s="551"/>
      <c r="CQ20" s="552"/>
      <c r="CR20" s="552"/>
      <c r="CS20" s="552"/>
      <c r="CT20" s="553"/>
      <c r="CU20" s="217"/>
      <c r="CV20" s="217"/>
      <c r="CW20" s="547"/>
      <c r="CX20" s="548"/>
      <c r="CY20" s="548"/>
      <c r="CZ20" s="548"/>
      <c r="DA20" s="548"/>
      <c r="DB20" s="538"/>
      <c r="DC20" s="554"/>
      <c r="DD20" s="554"/>
      <c r="DE20" s="550"/>
      <c r="DF20" s="550"/>
      <c r="DG20" s="551"/>
      <c r="DH20" s="552"/>
      <c r="DI20" s="552"/>
      <c r="DJ20" s="552"/>
      <c r="DK20" s="553"/>
      <c r="DL20" s="217"/>
      <c r="DM20" s="217"/>
      <c r="DN20" s="547"/>
      <c r="DO20" s="548"/>
      <c r="DP20" s="548"/>
      <c r="DQ20" s="548"/>
      <c r="DR20" s="548"/>
      <c r="DS20" s="554"/>
      <c r="DT20" s="554"/>
      <c r="DU20" s="550"/>
      <c r="DV20" s="550"/>
      <c r="DW20" s="551"/>
      <c r="DX20" s="552"/>
      <c r="DY20" s="552"/>
      <c r="DZ20" s="552"/>
      <c r="EA20" s="553"/>
      <c r="EB20" s="217"/>
      <c r="EC20" s="217"/>
      <c r="ED20" s="547"/>
      <c r="EE20" s="548"/>
      <c r="EF20" s="548"/>
      <c r="EG20" s="548"/>
      <c r="EH20" s="548"/>
      <c r="EI20" s="538"/>
      <c r="EJ20" s="554"/>
      <c r="EK20" s="554"/>
      <c r="EL20" s="550"/>
      <c r="EM20" s="550"/>
      <c r="EN20" s="551"/>
      <c r="EO20" s="552"/>
      <c r="EP20" s="552"/>
      <c r="EQ20" s="552"/>
      <c r="ER20" s="553"/>
      <c r="ES20" s="217"/>
      <c r="ET20" s="217"/>
      <c r="EU20" s="547"/>
      <c r="EV20" s="548"/>
      <c r="EW20" s="548"/>
      <c r="EX20" s="548"/>
      <c r="EY20" s="548"/>
      <c r="EZ20" s="554"/>
      <c r="FA20" s="554"/>
      <c r="FB20" s="550"/>
      <c r="FC20" s="550"/>
      <c r="FD20" s="551"/>
      <c r="FE20" s="552"/>
      <c r="FF20" s="552"/>
      <c r="FG20" s="552"/>
      <c r="FH20" s="553"/>
      <c r="FI20" s="217"/>
      <c r="FJ20" s="217"/>
      <c r="FK20" s="547"/>
      <c r="FL20" s="548"/>
      <c r="FM20" s="548"/>
      <c r="FN20" s="548"/>
      <c r="FO20" s="548"/>
      <c r="FP20" s="538"/>
      <c r="FQ20" s="554"/>
      <c r="FR20" s="554"/>
      <c r="FS20" s="550"/>
      <c r="FT20" s="550"/>
      <c r="FU20" s="551"/>
      <c r="FV20" s="552"/>
      <c r="FW20" s="552"/>
      <c r="FX20" s="552"/>
      <c r="FY20" s="553"/>
      <c r="FZ20" s="217"/>
      <c r="GA20" s="217"/>
      <c r="GB20" s="547"/>
      <c r="GC20" s="548"/>
      <c r="GD20" s="548"/>
      <c r="GE20" s="548"/>
      <c r="GF20" s="548"/>
      <c r="GG20" s="554"/>
      <c r="GH20" s="554"/>
      <c r="GI20" s="550"/>
      <c r="GJ20" s="550"/>
      <c r="GK20" s="551"/>
      <c r="GL20" s="552"/>
      <c r="GM20" s="552"/>
      <c r="GN20" s="552"/>
      <c r="GO20" s="553"/>
      <c r="GP20" s="186"/>
      <c r="GQ20" s="773"/>
    </row>
    <row r="21" spans="1:199" s="698" customFormat="1" ht="18" customHeight="1" thickBot="1">
      <c r="A21" s="686"/>
      <c r="B21" s="527" t="s">
        <v>43</v>
      </c>
      <c r="C21" s="612">
        <f>SUM(C11:C19)</f>
        <v>2362</v>
      </c>
      <c r="D21" s="612">
        <f>SUM(D11:D19)</f>
        <v>2958</v>
      </c>
      <c r="E21" s="613">
        <f>SUM(E11:E19)</f>
        <v>35</v>
      </c>
      <c r="F21" s="614" t="s">
        <v>43</v>
      </c>
      <c r="G21" s="772"/>
      <c r="H21" s="559" t="s">
        <v>44</v>
      </c>
      <c r="I21" s="531"/>
      <c r="J21" s="532"/>
      <c r="K21" s="532"/>
      <c r="L21" s="560">
        <f>SUM(L11:L19)</f>
        <v>49</v>
      </c>
      <c r="M21" s="561"/>
      <c r="N21" s="562"/>
      <c r="O21" s="563"/>
      <c r="P21" s="560">
        <f>SUM(P11:P20)</f>
        <v>13</v>
      </c>
      <c r="Q21" s="212"/>
      <c r="R21" s="217"/>
      <c r="S21" s="527" t="s">
        <v>43</v>
      </c>
      <c r="T21" s="136">
        <f>SUM(T11:T19)</f>
        <v>2362</v>
      </c>
      <c r="U21" s="556">
        <f>SUM(U11:U19)</f>
        <v>3429</v>
      </c>
      <c r="V21" s="557">
        <f>SUM(V11:V19)</f>
        <v>35</v>
      </c>
      <c r="W21" s="537" t="s">
        <v>43</v>
      </c>
      <c r="X21" s="564" t="s">
        <v>44</v>
      </c>
      <c r="Y21" s="540"/>
      <c r="Z21" s="532"/>
      <c r="AA21" s="532"/>
      <c r="AB21" s="560">
        <f>SUM(AB11:AB19)</f>
        <v>45</v>
      </c>
      <c r="AC21" s="561"/>
      <c r="AD21" s="562"/>
      <c r="AE21" s="563"/>
      <c r="AF21" s="560">
        <f>SUM(AF11:AF20)</f>
        <v>16</v>
      </c>
      <c r="AG21" s="212"/>
      <c r="AH21" s="217"/>
      <c r="AI21" s="527" t="s">
        <v>43</v>
      </c>
      <c r="AJ21" s="136">
        <f>SUM(AJ11:AJ19)</f>
        <v>2362</v>
      </c>
      <c r="AK21" s="556">
        <f>SUM(AK11:AK19)</f>
        <v>3429</v>
      </c>
      <c r="AL21" s="557">
        <f>SUM(AL11:AL19)</f>
        <v>35</v>
      </c>
      <c r="AM21" s="537" t="s">
        <v>43</v>
      </c>
      <c r="AN21" s="538"/>
      <c r="AO21" s="564" t="s">
        <v>44</v>
      </c>
      <c r="AP21" s="540"/>
      <c r="AQ21" s="532"/>
      <c r="AR21" s="532"/>
      <c r="AS21" s="560">
        <f>SUM(AS11:AS19)</f>
        <v>47</v>
      </c>
      <c r="AT21" s="561"/>
      <c r="AU21" s="562"/>
      <c r="AV21" s="563"/>
      <c r="AW21" s="560">
        <f>SUM(AW11:AW20)</f>
        <v>17</v>
      </c>
      <c r="AX21" s="212"/>
      <c r="AY21" s="217"/>
      <c r="AZ21" s="527" t="s">
        <v>43</v>
      </c>
      <c r="BA21" s="136">
        <f>SUM(BA11:BA19)</f>
        <v>2362</v>
      </c>
      <c r="BB21" s="556">
        <f>SUM(BB11:BB19)</f>
        <v>3429</v>
      </c>
      <c r="BC21" s="557">
        <f>SUM(BC11:BC19)</f>
        <v>35</v>
      </c>
      <c r="BD21" s="537" t="s">
        <v>43</v>
      </c>
      <c r="BE21" s="564" t="s">
        <v>44</v>
      </c>
      <c r="BF21" s="540"/>
      <c r="BG21" s="532"/>
      <c r="BH21" s="532"/>
      <c r="BI21" s="560">
        <f>SUM(BI11:BI19)</f>
        <v>47</v>
      </c>
      <c r="BJ21" s="561"/>
      <c r="BK21" s="562"/>
      <c r="BL21" s="563"/>
      <c r="BM21" s="560">
        <f>SUM(BM11:BM20)</f>
        <v>17</v>
      </c>
      <c r="BN21" s="212"/>
      <c r="BO21" s="217"/>
      <c r="BP21" s="527" t="s">
        <v>43</v>
      </c>
      <c r="BQ21" s="136">
        <f>SUM(BQ11:BQ19)</f>
        <v>2362</v>
      </c>
      <c r="BR21" s="556">
        <f>SUM(BR11:BR19)</f>
        <v>3429</v>
      </c>
      <c r="BS21" s="557">
        <f>SUM(BS11:BS19)</f>
        <v>35</v>
      </c>
      <c r="BT21" s="537" t="s">
        <v>43</v>
      </c>
      <c r="BU21" s="538"/>
      <c r="BV21" s="564" t="s">
        <v>44</v>
      </c>
      <c r="BW21" s="540"/>
      <c r="BX21" s="532"/>
      <c r="BY21" s="532"/>
      <c r="BZ21" s="560">
        <f>SUM(BZ11:BZ19)</f>
        <v>52</v>
      </c>
      <c r="CA21" s="561"/>
      <c r="CB21" s="562"/>
      <c r="CC21" s="563"/>
      <c r="CD21" s="560">
        <f>SUM(CD11:CD20)</f>
        <v>12</v>
      </c>
      <c r="CE21" s="212"/>
      <c r="CF21" s="217"/>
      <c r="CG21" s="527" t="s">
        <v>43</v>
      </c>
      <c r="CH21" s="136">
        <f>SUM(CH11:CH19)</f>
        <v>2362</v>
      </c>
      <c r="CI21" s="556">
        <f>SUM(CI11:CI19)</f>
        <v>3429</v>
      </c>
      <c r="CJ21" s="557">
        <f>SUM(CJ11:CJ19)</f>
        <v>35</v>
      </c>
      <c r="CK21" s="537" t="s">
        <v>43</v>
      </c>
      <c r="CL21" s="564" t="s">
        <v>44</v>
      </c>
      <c r="CM21" s="540"/>
      <c r="CN21" s="532"/>
      <c r="CO21" s="532"/>
      <c r="CP21" s="560">
        <f>SUM(CP11:CP19)</f>
        <v>59</v>
      </c>
      <c r="CQ21" s="561"/>
      <c r="CR21" s="562"/>
      <c r="CS21" s="563"/>
      <c r="CT21" s="560">
        <f>SUM(CT11:CT20)</f>
        <v>8</v>
      </c>
      <c r="CU21" s="212"/>
      <c r="CV21" s="217"/>
      <c r="CW21" s="527" t="s">
        <v>43</v>
      </c>
      <c r="CX21" s="136">
        <f>SUM(CX11:CX19)</f>
        <v>2362</v>
      </c>
      <c r="CY21" s="556">
        <f>SUM(CY11:CY19)</f>
        <v>3429</v>
      </c>
      <c r="CZ21" s="557">
        <f>SUM(CZ11:CZ19)</f>
        <v>35</v>
      </c>
      <c r="DA21" s="537" t="s">
        <v>43</v>
      </c>
      <c r="DB21" s="538"/>
      <c r="DC21" s="564" t="s">
        <v>44</v>
      </c>
      <c r="DD21" s="540"/>
      <c r="DE21" s="532"/>
      <c r="DF21" s="532"/>
      <c r="DG21" s="560">
        <f>SUM(DG11:DG19)</f>
        <v>47</v>
      </c>
      <c r="DH21" s="561"/>
      <c r="DI21" s="562"/>
      <c r="DJ21" s="563"/>
      <c r="DK21" s="560">
        <f>SUM(DK11:DK20)</f>
        <v>15</v>
      </c>
      <c r="DL21" s="212"/>
      <c r="DM21" s="217"/>
      <c r="DN21" s="527" t="s">
        <v>43</v>
      </c>
      <c r="DO21" s="136">
        <f>SUM(DO11:DO19)</f>
        <v>2362</v>
      </c>
      <c r="DP21" s="556">
        <f>SUM(DP11:DP19)</f>
        <v>3429</v>
      </c>
      <c r="DQ21" s="557">
        <f>SUM(DQ11:DQ19)</f>
        <v>35</v>
      </c>
      <c r="DR21" s="537" t="s">
        <v>43</v>
      </c>
      <c r="DS21" s="564" t="s">
        <v>44</v>
      </c>
      <c r="DT21" s="540"/>
      <c r="DU21" s="532"/>
      <c r="DV21" s="532"/>
      <c r="DW21" s="560">
        <f>SUM(DW11:DW19)</f>
        <v>42</v>
      </c>
      <c r="DX21" s="561"/>
      <c r="DY21" s="562"/>
      <c r="DZ21" s="563"/>
      <c r="EA21" s="560">
        <f>SUM(EA11:EA20)</f>
        <v>14</v>
      </c>
      <c r="EB21" s="212"/>
      <c r="EC21" s="217"/>
      <c r="ED21" s="527" t="s">
        <v>43</v>
      </c>
      <c r="EE21" s="136">
        <f>SUM(EE11:EE19)</f>
        <v>2362</v>
      </c>
      <c r="EF21" s="556">
        <f>SUM(EF11:EF19)</f>
        <v>3429</v>
      </c>
      <c r="EG21" s="557">
        <f>SUM(EG11:EG19)</f>
        <v>35</v>
      </c>
      <c r="EH21" s="537" t="s">
        <v>43</v>
      </c>
      <c r="EI21" s="538"/>
      <c r="EJ21" s="564" t="s">
        <v>44</v>
      </c>
      <c r="EK21" s="540"/>
      <c r="EL21" s="532"/>
      <c r="EM21" s="532"/>
      <c r="EN21" s="560">
        <f>SUM(EN11:EN19)</f>
        <v>40</v>
      </c>
      <c r="EO21" s="561"/>
      <c r="EP21" s="562"/>
      <c r="EQ21" s="563"/>
      <c r="ER21" s="560">
        <f>SUM(ER11:ER20)</f>
        <v>20</v>
      </c>
      <c r="ES21" s="212"/>
      <c r="ET21" s="217"/>
      <c r="EU21" s="527" t="s">
        <v>43</v>
      </c>
      <c r="EV21" s="136">
        <f>SUM(EV11:EV19)</f>
        <v>2362</v>
      </c>
      <c r="EW21" s="556">
        <f>SUM(EW11:EW19)</f>
        <v>3429</v>
      </c>
      <c r="EX21" s="557">
        <f>SUM(EX11:EX19)</f>
        <v>35</v>
      </c>
      <c r="EY21" s="537" t="s">
        <v>43</v>
      </c>
      <c r="EZ21" s="564" t="s">
        <v>44</v>
      </c>
      <c r="FA21" s="540"/>
      <c r="FB21" s="532"/>
      <c r="FC21" s="532"/>
      <c r="FD21" s="560">
        <f>SUM(FD11:FD19)</f>
        <v>50</v>
      </c>
      <c r="FE21" s="561"/>
      <c r="FF21" s="562"/>
      <c r="FG21" s="563"/>
      <c r="FH21" s="560">
        <f>SUM(FH11:FH20)</f>
        <v>14</v>
      </c>
      <c r="FI21" s="212"/>
      <c r="FJ21" s="217"/>
      <c r="FK21" s="527" t="s">
        <v>43</v>
      </c>
      <c r="FL21" s="136">
        <f>SUM(FL11:FL19)</f>
        <v>2362</v>
      </c>
      <c r="FM21" s="556">
        <f>SUM(FM11:FM19)</f>
        <v>3429</v>
      </c>
      <c r="FN21" s="557">
        <f>SUM(FN11:FN19)</f>
        <v>35</v>
      </c>
      <c r="FO21" s="537" t="s">
        <v>43</v>
      </c>
      <c r="FP21" s="538"/>
      <c r="FQ21" s="564" t="s">
        <v>44</v>
      </c>
      <c r="FR21" s="540"/>
      <c r="FS21" s="532"/>
      <c r="FT21" s="532"/>
      <c r="FU21" s="560">
        <f>SUM(FU11:FU19)</f>
        <v>49</v>
      </c>
      <c r="FV21" s="561"/>
      <c r="FW21" s="562"/>
      <c r="FX21" s="563"/>
      <c r="FY21" s="560">
        <f>SUM(FY11:FY20)</f>
        <v>15</v>
      </c>
      <c r="FZ21" s="212"/>
      <c r="GA21" s="217"/>
      <c r="GB21" s="527" t="s">
        <v>43</v>
      </c>
      <c r="GC21" s="136">
        <f>SUM(GC11:GC19)</f>
        <v>2362</v>
      </c>
      <c r="GD21" s="556">
        <f>SUM(GD11:GD19)</f>
        <v>3429</v>
      </c>
      <c r="GE21" s="557">
        <f>SUM(GE11:GE19)</f>
        <v>35</v>
      </c>
      <c r="GF21" s="537" t="s">
        <v>43</v>
      </c>
      <c r="GG21" s="564" t="s">
        <v>44</v>
      </c>
      <c r="GH21" s="540"/>
      <c r="GI21" s="532"/>
      <c r="GJ21" s="532"/>
      <c r="GK21" s="560">
        <f>SUM(GK11:GK19)</f>
        <v>49</v>
      </c>
      <c r="GL21" s="561"/>
      <c r="GM21" s="562"/>
      <c r="GN21" s="563"/>
      <c r="GO21" s="560">
        <f>SUM(GO11:GO20)</f>
        <v>11</v>
      </c>
      <c r="GP21" s="186"/>
      <c r="GQ21" s="773"/>
    </row>
    <row r="22" spans="1:199" s="698" customFormat="1" ht="4.95" customHeight="1" thickBot="1">
      <c r="A22" s="686"/>
      <c r="B22" s="547"/>
      <c r="C22" s="610"/>
      <c r="D22" s="610"/>
      <c r="E22" s="610"/>
      <c r="F22" s="611"/>
      <c r="G22" s="772"/>
      <c r="H22" s="549"/>
      <c r="I22" s="549"/>
      <c r="J22" s="550"/>
      <c r="K22" s="550"/>
      <c r="L22" s="565"/>
      <c r="M22" s="566"/>
      <c r="N22" s="566"/>
      <c r="O22" s="566"/>
      <c r="P22" s="567"/>
      <c r="Q22" s="217"/>
      <c r="R22" s="217"/>
      <c r="S22" s="547"/>
      <c r="T22" s="548"/>
      <c r="U22" s="548"/>
      <c r="V22" s="548"/>
      <c r="W22" s="548"/>
      <c r="X22" s="554"/>
      <c r="Y22" s="554"/>
      <c r="Z22" s="550"/>
      <c r="AA22" s="550"/>
      <c r="AB22" s="565"/>
      <c r="AC22" s="566"/>
      <c r="AD22" s="566"/>
      <c r="AE22" s="566"/>
      <c r="AF22" s="567"/>
      <c r="AG22" s="217"/>
      <c r="AH22" s="217"/>
      <c r="AI22" s="547"/>
      <c r="AJ22" s="548"/>
      <c r="AK22" s="548"/>
      <c r="AL22" s="548"/>
      <c r="AM22" s="548"/>
      <c r="AN22" s="538"/>
      <c r="AO22" s="554"/>
      <c r="AP22" s="554"/>
      <c r="AQ22" s="550"/>
      <c r="AR22" s="550"/>
      <c r="AS22" s="565"/>
      <c r="AT22" s="566"/>
      <c r="AU22" s="566"/>
      <c r="AV22" s="566"/>
      <c r="AW22" s="567"/>
      <c r="AX22" s="217"/>
      <c r="AY22" s="217"/>
      <c r="AZ22" s="547"/>
      <c r="BA22" s="548"/>
      <c r="BB22" s="548"/>
      <c r="BC22" s="548"/>
      <c r="BD22" s="548"/>
      <c r="BE22" s="554"/>
      <c r="BF22" s="554"/>
      <c r="BG22" s="550"/>
      <c r="BH22" s="550"/>
      <c r="BI22" s="565"/>
      <c r="BJ22" s="566"/>
      <c r="BK22" s="566"/>
      <c r="BL22" s="566"/>
      <c r="BM22" s="567"/>
      <c r="BN22" s="217"/>
      <c r="BO22" s="217"/>
      <c r="BP22" s="547"/>
      <c r="BQ22" s="548"/>
      <c r="BR22" s="548"/>
      <c r="BS22" s="548"/>
      <c r="BT22" s="548"/>
      <c r="BU22" s="538"/>
      <c r="BV22" s="554"/>
      <c r="BW22" s="554"/>
      <c r="BX22" s="550"/>
      <c r="BY22" s="550"/>
      <c r="BZ22" s="565"/>
      <c r="CA22" s="566"/>
      <c r="CB22" s="566"/>
      <c r="CC22" s="566"/>
      <c r="CD22" s="567"/>
      <c r="CE22" s="217"/>
      <c r="CF22" s="217"/>
      <c r="CG22" s="547"/>
      <c r="CH22" s="548"/>
      <c r="CI22" s="548"/>
      <c r="CJ22" s="548"/>
      <c r="CK22" s="548"/>
      <c r="CL22" s="554"/>
      <c r="CM22" s="554"/>
      <c r="CN22" s="550"/>
      <c r="CO22" s="550"/>
      <c r="CP22" s="565"/>
      <c r="CQ22" s="566"/>
      <c r="CR22" s="566"/>
      <c r="CS22" s="566"/>
      <c r="CT22" s="567"/>
      <c r="CU22" s="217"/>
      <c r="CV22" s="217"/>
      <c r="CW22" s="547"/>
      <c r="CX22" s="548"/>
      <c r="CY22" s="548"/>
      <c r="CZ22" s="548"/>
      <c r="DA22" s="548"/>
      <c r="DB22" s="538"/>
      <c r="DC22" s="554"/>
      <c r="DD22" s="554"/>
      <c r="DE22" s="550"/>
      <c r="DF22" s="550"/>
      <c r="DG22" s="565"/>
      <c r="DH22" s="566"/>
      <c r="DI22" s="566"/>
      <c r="DJ22" s="566"/>
      <c r="DK22" s="567"/>
      <c r="DL22" s="217"/>
      <c r="DM22" s="217"/>
      <c r="DN22" s="547"/>
      <c r="DO22" s="548"/>
      <c r="DP22" s="548"/>
      <c r="DQ22" s="548"/>
      <c r="DR22" s="548"/>
      <c r="DS22" s="554"/>
      <c r="DT22" s="554"/>
      <c r="DU22" s="550"/>
      <c r="DV22" s="550"/>
      <c r="DW22" s="565"/>
      <c r="DX22" s="566"/>
      <c r="DY22" s="566"/>
      <c r="DZ22" s="566"/>
      <c r="EA22" s="567"/>
      <c r="EB22" s="217"/>
      <c r="EC22" s="217"/>
      <c r="ED22" s="547"/>
      <c r="EE22" s="548"/>
      <c r="EF22" s="548"/>
      <c r="EG22" s="548"/>
      <c r="EH22" s="548"/>
      <c r="EI22" s="538"/>
      <c r="EJ22" s="554"/>
      <c r="EK22" s="554"/>
      <c r="EL22" s="550"/>
      <c r="EM22" s="550"/>
      <c r="EN22" s="565"/>
      <c r="EO22" s="566"/>
      <c r="EP22" s="566"/>
      <c r="EQ22" s="566"/>
      <c r="ER22" s="567"/>
      <c r="ES22" s="217"/>
      <c r="ET22" s="217"/>
      <c r="EU22" s="547"/>
      <c r="EV22" s="548"/>
      <c r="EW22" s="548"/>
      <c r="EX22" s="548"/>
      <c r="EY22" s="548"/>
      <c r="EZ22" s="554"/>
      <c r="FA22" s="554"/>
      <c r="FB22" s="550"/>
      <c r="FC22" s="550"/>
      <c r="FD22" s="565"/>
      <c r="FE22" s="566"/>
      <c r="FF22" s="566"/>
      <c r="FG22" s="566"/>
      <c r="FH22" s="567"/>
      <c r="FI22" s="217"/>
      <c r="FJ22" s="217"/>
      <c r="FK22" s="547"/>
      <c r="FL22" s="548"/>
      <c r="FM22" s="548"/>
      <c r="FN22" s="548"/>
      <c r="FO22" s="548"/>
      <c r="FP22" s="538"/>
      <c r="FQ22" s="554"/>
      <c r="FR22" s="554"/>
      <c r="FS22" s="550"/>
      <c r="FT22" s="550"/>
      <c r="FU22" s="565"/>
      <c r="FV22" s="566"/>
      <c r="FW22" s="566"/>
      <c r="FX22" s="566"/>
      <c r="FY22" s="567"/>
      <c r="FZ22" s="217"/>
      <c r="GA22" s="217"/>
      <c r="GB22" s="547"/>
      <c r="GC22" s="548"/>
      <c r="GD22" s="548"/>
      <c r="GE22" s="548"/>
      <c r="GF22" s="548"/>
      <c r="GG22" s="554"/>
      <c r="GH22" s="554"/>
      <c r="GI22" s="550"/>
      <c r="GJ22" s="550"/>
      <c r="GK22" s="565"/>
      <c r="GL22" s="566"/>
      <c r="GM22" s="566"/>
      <c r="GN22" s="566"/>
      <c r="GO22" s="567"/>
      <c r="GP22" s="186"/>
      <c r="GQ22" s="773"/>
    </row>
    <row r="23" spans="1:199" s="698" customFormat="1" ht="16" customHeight="1">
      <c r="A23" s="686"/>
      <c r="B23" s="527">
        <v>10</v>
      </c>
      <c r="C23" s="607">
        <v>342</v>
      </c>
      <c r="D23" s="607">
        <v>336</v>
      </c>
      <c r="E23" s="608">
        <v>4</v>
      </c>
      <c r="F23" s="609">
        <v>3</v>
      </c>
      <c r="G23" s="772"/>
      <c r="H23" s="530">
        <v>10</v>
      </c>
      <c r="I23" s="531"/>
      <c r="J23" s="532">
        <f t="shared" ref="J23:K31" si="70">E23</f>
        <v>4</v>
      </c>
      <c r="K23" s="532">
        <f t="shared" si="70"/>
        <v>3</v>
      </c>
      <c r="L23" s="616">
        <v>5</v>
      </c>
      <c r="M23" s="763">
        <f>L7-K23</f>
        <v>13</v>
      </c>
      <c r="N23" s="687">
        <f t="shared" ref="N23:N31" si="71">IF(M23&lt;0,0,IF(M23&lt;18,1,IF(M23&lt;36,2,3)))</f>
        <v>1</v>
      </c>
      <c r="O23" s="688">
        <f t="shared" ref="O23:O31" si="72">J23-L23</f>
        <v>-1</v>
      </c>
      <c r="P23" s="227">
        <f t="shared" ref="P23:P31" si="73">IF(L23&lt;1,"",IF((2+O23+N23)&gt;-1,(2+O23+N23),0))</f>
        <v>2</v>
      </c>
      <c r="Q23" s="212"/>
      <c r="R23" s="217"/>
      <c r="S23" s="527">
        <v>10</v>
      </c>
      <c r="T23" s="535">
        <f>C23</f>
        <v>342</v>
      </c>
      <c r="U23" s="536">
        <v>336</v>
      </c>
      <c r="V23" s="528">
        <f>E23</f>
        <v>4</v>
      </c>
      <c r="W23" s="537">
        <f>F23</f>
        <v>3</v>
      </c>
      <c r="X23" s="539">
        <v>10</v>
      </c>
      <c r="Y23" s="540"/>
      <c r="Z23" s="532">
        <f t="shared" ref="Z23:AA31" si="74">V23</f>
        <v>4</v>
      </c>
      <c r="AA23" s="532">
        <f t="shared" si="74"/>
        <v>3</v>
      </c>
      <c r="AB23" s="619">
        <v>5</v>
      </c>
      <c r="AC23" s="763">
        <f>AB7-AA23</f>
        <v>14</v>
      </c>
      <c r="AD23" s="687">
        <f t="shared" ref="AD23:AD31" si="75">IF(AC23&lt;0,0,IF(AC23&lt;18,1,IF(AC23&lt;36,2,3)))</f>
        <v>1</v>
      </c>
      <c r="AE23" s="688">
        <f t="shared" ref="AE23:AE31" si="76">Z23-AB23</f>
        <v>-1</v>
      </c>
      <c r="AF23" s="227">
        <f t="shared" ref="AF23:AF31" si="77">IF(AB23&lt;1,"",IF((2+AE23+AD23)&gt;-1,(2+AE23+AD23),0))</f>
        <v>2</v>
      </c>
      <c r="AG23" s="212"/>
      <c r="AH23" s="217"/>
      <c r="AI23" s="527">
        <v>10</v>
      </c>
      <c r="AJ23" s="535">
        <f>T23</f>
        <v>342</v>
      </c>
      <c r="AK23" s="536">
        <v>336</v>
      </c>
      <c r="AL23" s="528">
        <f>V23</f>
        <v>4</v>
      </c>
      <c r="AM23" s="537">
        <f>W23</f>
        <v>3</v>
      </c>
      <c r="AN23" s="538"/>
      <c r="AO23" s="539">
        <v>10</v>
      </c>
      <c r="AP23" s="540"/>
      <c r="AQ23" s="532">
        <f t="shared" ref="AQ23:AR31" si="78">AL23</f>
        <v>4</v>
      </c>
      <c r="AR23" s="532">
        <f t="shared" si="78"/>
        <v>3</v>
      </c>
      <c r="AS23" s="619">
        <v>8</v>
      </c>
      <c r="AT23" s="763">
        <f>AS7-AR23</f>
        <v>19</v>
      </c>
      <c r="AU23" s="687">
        <f t="shared" ref="AU23:AU31" si="79">IF(AT23&lt;0,0,IF(AT23&lt;18,1,IF(AT23&lt;36,2,3)))</f>
        <v>2</v>
      </c>
      <c r="AV23" s="688">
        <f t="shared" ref="AV23:AV31" si="80">AQ23-AS23</f>
        <v>-4</v>
      </c>
      <c r="AW23" s="227">
        <f t="shared" ref="AW23:AW31" si="81">IF(AS23&lt;1,"",IF((2+AV23+AU23)&gt;-1,(2+AV23+AU23),0))</f>
        <v>0</v>
      </c>
      <c r="AX23" s="212"/>
      <c r="AY23" s="217"/>
      <c r="AZ23" s="527">
        <v>10</v>
      </c>
      <c r="BA23" s="535">
        <f>AJ23</f>
        <v>342</v>
      </c>
      <c r="BB23" s="536">
        <v>336</v>
      </c>
      <c r="BC23" s="528">
        <f>AL23</f>
        <v>4</v>
      </c>
      <c r="BD23" s="537">
        <f>AM23</f>
        <v>3</v>
      </c>
      <c r="BE23" s="539">
        <v>10</v>
      </c>
      <c r="BF23" s="540"/>
      <c r="BG23" s="532">
        <f t="shared" ref="BG23:BH31" si="82">BC23</f>
        <v>4</v>
      </c>
      <c r="BH23" s="532">
        <f t="shared" si="82"/>
        <v>3</v>
      </c>
      <c r="BI23" s="619">
        <v>4</v>
      </c>
      <c r="BJ23" s="763">
        <f>BI7-BH23</f>
        <v>20</v>
      </c>
      <c r="BK23" s="687">
        <f t="shared" ref="BK23:BK31" si="83">IF(BJ23&lt;0,0,IF(BJ23&lt;18,1,IF(BJ23&lt;36,2,3)))</f>
        <v>2</v>
      </c>
      <c r="BL23" s="688">
        <f t="shared" ref="BL23:BL31" si="84">BG23-BI23</f>
        <v>0</v>
      </c>
      <c r="BM23" s="227">
        <f t="shared" ref="BM23:BM31" si="85">IF(BI23&lt;1,"",IF((2+BL23+BK23)&gt;-1,(2+BL23+BK23),0))</f>
        <v>4</v>
      </c>
      <c r="BN23" s="212"/>
      <c r="BO23" s="217"/>
      <c r="BP23" s="527">
        <v>10</v>
      </c>
      <c r="BQ23" s="535">
        <f>BA23</f>
        <v>342</v>
      </c>
      <c r="BR23" s="536">
        <v>336</v>
      </c>
      <c r="BS23" s="528">
        <f>BC23</f>
        <v>4</v>
      </c>
      <c r="BT23" s="537">
        <f>BD23</f>
        <v>3</v>
      </c>
      <c r="BU23" s="538"/>
      <c r="BV23" s="539">
        <v>10</v>
      </c>
      <c r="BW23" s="540"/>
      <c r="BX23" s="532">
        <f t="shared" ref="BX23:BY31" si="86">BS23</f>
        <v>4</v>
      </c>
      <c r="BY23" s="532">
        <f t="shared" si="86"/>
        <v>3</v>
      </c>
      <c r="BZ23" s="619">
        <v>5</v>
      </c>
      <c r="CA23" s="763">
        <f>BZ7-BY23</f>
        <v>19</v>
      </c>
      <c r="CB23" s="687">
        <f t="shared" ref="CB23:CB31" si="87">IF(CA23&lt;0,0,IF(CA23&lt;18,1,IF(CA23&lt;36,2,3)))</f>
        <v>2</v>
      </c>
      <c r="CC23" s="688">
        <f t="shared" ref="CC23:CC31" si="88">BX23-BZ23</f>
        <v>-1</v>
      </c>
      <c r="CD23" s="227">
        <f t="shared" ref="CD23:CD31" si="89">IF(BZ23&lt;1,"",IF((2+CC23+CB23)&gt;-1,(2+CC23+CB23),0))</f>
        <v>3</v>
      </c>
      <c r="CE23" s="212"/>
      <c r="CF23" s="217"/>
      <c r="CG23" s="527">
        <v>10</v>
      </c>
      <c r="CH23" s="535">
        <f>BQ23</f>
        <v>342</v>
      </c>
      <c r="CI23" s="536">
        <v>336</v>
      </c>
      <c r="CJ23" s="528">
        <f>BS23</f>
        <v>4</v>
      </c>
      <c r="CK23" s="537">
        <f>BT23</f>
        <v>3</v>
      </c>
      <c r="CL23" s="539">
        <v>10</v>
      </c>
      <c r="CM23" s="540"/>
      <c r="CN23" s="532">
        <f t="shared" ref="CN23:CO31" si="90">CJ23</f>
        <v>4</v>
      </c>
      <c r="CO23" s="532">
        <f t="shared" si="90"/>
        <v>3</v>
      </c>
      <c r="CP23" s="619">
        <v>6</v>
      </c>
      <c r="CQ23" s="763">
        <f>CP7-CO23</f>
        <v>25</v>
      </c>
      <c r="CR23" s="687">
        <f t="shared" ref="CR23:CR31" si="91">IF(CQ23&lt;0,0,IF(CQ23&lt;18,1,IF(CQ23&lt;36,2,3)))</f>
        <v>2</v>
      </c>
      <c r="CS23" s="688">
        <f t="shared" ref="CS23:CS31" si="92">CN23-CP23</f>
        <v>-2</v>
      </c>
      <c r="CT23" s="227">
        <f t="shared" ref="CT23:CT31" si="93">IF(CP23&lt;1,"",IF((2+CS23+CR23)&gt;-1,(2+CS23+CR23),0))</f>
        <v>2</v>
      </c>
      <c r="CU23" s="212"/>
      <c r="CV23" s="217"/>
      <c r="CW23" s="527">
        <v>10</v>
      </c>
      <c r="CX23" s="535">
        <f>CH23</f>
        <v>342</v>
      </c>
      <c r="CY23" s="536">
        <v>336</v>
      </c>
      <c r="CZ23" s="528">
        <f>CJ23</f>
        <v>4</v>
      </c>
      <c r="DA23" s="537">
        <f>CK23</f>
        <v>3</v>
      </c>
      <c r="DB23" s="538"/>
      <c r="DC23" s="539">
        <v>10</v>
      </c>
      <c r="DD23" s="540"/>
      <c r="DE23" s="532">
        <f t="shared" ref="DE23:DF31" si="94">CZ23</f>
        <v>4</v>
      </c>
      <c r="DF23" s="532">
        <f t="shared" si="94"/>
        <v>3</v>
      </c>
      <c r="DG23" s="619">
        <v>7</v>
      </c>
      <c r="DH23" s="763">
        <f>DG7-DF23</f>
        <v>13</v>
      </c>
      <c r="DI23" s="687">
        <f t="shared" ref="DI23:DI31" si="95">IF(DH23&lt;0,0,IF(DH23&lt;18,1,IF(DH23&lt;36,2,3)))</f>
        <v>1</v>
      </c>
      <c r="DJ23" s="688">
        <f t="shared" ref="DJ23:DJ31" si="96">DE23-DG23</f>
        <v>-3</v>
      </c>
      <c r="DK23" s="227">
        <f t="shared" ref="DK23:DK31" si="97">IF(DG23&lt;1,"",IF((2+DJ23+DI23)&gt;-1,(2+DJ23+DI23),0))</f>
        <v>0</v>
      </c>
      <c r="DL23" s="212"/>
      <c r="DM23" s="217"/>
      <c r="DN23" s="527">
        <v>10</v>
      </c>
      <c r="DO23" s="535">
        <f>CX23</f>
        <v>342</v>
      </c>
      <c r="DP23" s="536">
        <v>336</v>
      </c>
      <c r="DQ23" s="528">
        <f>CZ23</f>
        <v>4</v>
      </c>
      <c r="DR23" s="537">
        <f>DA23</f>
        <v>3</v>
      </c>
      <c r="DS23" s="539">
        <v>10</v>
      </c>
      <c r="DT23" s="540"/>
      <c r="DU23" s="532">
        <f t="shared" ref="DU23:DV31" si="98">DQ23</f>
        <v>4</v>
      </c>
      <c r="DV23" s="532">
        <f t="shared" si="98"/>
        <v>3</v>
      </c>
      <c r="DW23" s="619">
        <v>4</v>
      </c>
      <c r="DX23" s="763">
        <f>DW7-DV23</f>
        <v>3</v>
      </c>
      <c r="DY23" s="687">
        <f t="shared" ref="DY23:DY31" si="99">IF(DX23&lt;0,0,IF(DX23&lt;18,1,IF(DX23&lt;36,2,3)))</f>
        <v>1</v>
      </c>
      <c r="DZ23" s="688">
        <f t="shared" ref="DZ23:DZ31" si="100">DU23-DW23</f>
        <v>0</v>
      </c>
      <c r="EA23" s="227">
        <f t="shared" ref="EA23:EA31" si="101">IF(DW23&lt;1,"",IF((2+DZ23+DY23)&gt;-1,(2+DZ23+DY23),0))</f>
        <v>3</v>
      </c>
      <c r="EB23" s="212"/>
      <c r="EC23" s="217"/>
      <c r="ED23" s="527">
        <v>10</v>
      </c>
      <c r="EE23" s="535">
        <f>DO23</f>
        <v>342</v>
      </c>
      <c r="EF23" s="536">
        <v>336</v>
      </c>
      <c r="EG23" s="528">
        <f>DQ23</f>
        <v>4</v>
      </c>
      <c r="EH23" s="537">
        <f>DR23</f>
        <v>3</v>
      </c>
      <c r="EI23" s="538"/>
      <c r="EJ23" s="539">
        <v>10</v>
      </c>
      <c r="EK23" s="540"/>
      <c r="EL23" s="532">
        <f t="shared" ref="EL23:EM31" si="102">EG23</f>
        <v>4</v>
      </c>
      <c r="EM23" s="532">
        <f t="shared" si="102"/>
        <v>3</v>
      </c>
      <c r="EN23" s="619">
        <v>5</v>
      </c>
      <c r="EO23" s="763">
        <f>EN7-EM23</f>
        <v>11</v>
      </c>
      <c r="EP23" s="687">
        <f t="shared" ref="EP23:EP31" si="103">IF(EO23&lt;0,0,IF(EO23&lt;18,1,IF(EO23&lt;36,2,3)))</f>
        <v>1</v>
      </c>
      <c r="EQ23" s="688">
        <f t="shared" ref="EQ23:EQ31" si="104">EL23-EN23</f>
        <v>-1</v>
      </c>
      <c r="ER23" s="227">
        <f t="shared" ref="ER23:ER31" si="105">IF(EN23&lt;1,"",IF((2+EQ23+EP23)&gt;-1,(2+EQ23+EP23),0))</f>
        <v>2</v>
      </c>
      <c r="ES23" s="212"/>
      <c r="ET23" s="217"/>
      <c r="EU23" s="527">
        <v>10</v>
      </c>
      <c r="EV23" s="535">
        <f>EE23</f>
        <v>342</v>
      </c>
      <c r="EW23" s="536">
        <v>336</v>
      </c>
      <c r="EX23" s="528">
        <f>EG23</f>
        <v>4</v>
      </c>
      <c r="EY23" s="537">
        <f>EH23</f>
        <v>3</v>
      </c>
      <c r="EZ23" s="539">
        <v>10</v>
      </c>
      <c r="FA23" s="540"/>
      <c r="FB23" s="532">
        <f t="shared" ref="FB23:FC31" si="106">EX23</f>
        <v>4</v>
      </c>
      <c r="FC23" s="532">
        <f t="shared" si="106"/>
        <v>3</v>
      </c>
      <c r="FD23" s="619">
        <v>4</v>
      </c>
      <c r="FE23" s="763">
        <f>FD7-FC23</f>
        <v>19</v>
      </c>
      <c r="FF23" s="687">
        <f t="shared" ref="FF23:FF31" si="107">IF(FE23&lt;0,0,IF(FE23&lt;18,1,IF(FE23&lt;36,2,3)))</f>
        <v>2</v>
      </c>
      <c r="FG23" s="688">
        <f t="shared" ref="FG23:FG31" si="108">FB23-FD23</f>
        <v>0</v>
      </c>
      <c r="FH23" s="227">
        <f t="shared" ref="FH23:FH31" si="109">IF(FD23&lt;1,"",IF((2+FG23+FF23)&gt;-1,(2+FG23+FF23),0))</f>
        <v>4</v>
      </c>
      <c r="FI23" s="212"/>
      <c r="FJ23" s="217"/>
      <c r="FK23" s="527">
        <v>10</v>
      </c>
      <c r="FL23" s="535">
        <f>EV23</f>
        <v>342</v>
      </c>
      <c r="FM23" s="536">
        <v>336</v>
      </c>
      <c r="FN23" s="528">
        <f>EX23</f>
        <v>4</v>
      </c>
      <c r="FO23" s="537">
        <f>EY23</f>
        <v>3</v>
      </c>
      <c r="FP23" s="538"/>
      <c r="FQ23" s="539">
        <v>10</v>
      </c>
      <c r="FR23" s="540"/>
      <c r="FS23" s="532">
        <f t="shared" ref="FS23:FT31" si="110">FN23</f>
        <v>4</v>
      </c>
      <c r="FT23" s="532">
        <f t="shared" si="110"/>
        <v>3</v>
      </c>
      <c r="FU23" s="619">
        <v>7</v>
      </c>
      <c r="FV23" s="763">
        <f>FU7-FT23</f>
        <v>20</v>
      </c>
      <c r="FW23" s="687">
        <f t="shared" ref="FW23:FW31" si="111">IF(FV23&lt;0,0,IF(FV23&lt;18,1,IF(FV23&lt;36,2,3)))</f>
        <v>2</v>
      </c>
      <c r="FX23" s="688">
        <f t="shared" ref="FX23:FX31" si="112">FS23-FU23</f>
        <v>-3</v>
      </c>
      <c r="FY23" s="227">
        <f t="shared" ref="FY23:FY31" si="113">IF(FU23&lt;1,"",IF((2+FX23+FW23)&gt;-1,(2+FX23+FW23),0))</f>
        <v>1</v>
      </c>
      <c r="FZ23" s="212"/>
      <c r="GA23" s="217"/>
      <c r="GB23" s="527">
        <v>10</v>
      </c>
      <c r="GC23" s="535">
        <f>FL23</f>
        <v>342</v>
      </c>
      <c r="GD23" s="536">
        <v>336</v>
      </c>
      <c r="GE23" s="528">
        <f>FN23</f>
        <v>4</v>
      </c>
      <c r="GF23" s="537">
        <f>FO23</f>
        <v>3</v>
      </c>
      <c r="GG23" s="539">
        <v>10</v>
      </c>
      <c r="GH23" s="540"/>
      <c r="GI23" s="532">
        <f t="shared" ref="GI23:GJ31" si="114">GE23</f>
        <v>4</v>
      </c>
      <c r="GJ23" s="532">
        <f t="shared" si="114"/>
        <v>3</v>
      </c>
      <c r="GK23" s="619">
        <v>7</v>
      </c>
      <c r="GL23" s="763">
        <f>GK7-GJ23</f>
        <v>10</v>
      </c>
      <c r="GM23" s="687">
        <f t="shared" ref="GM23:GM31" si="115">IF(GL23&lt;0,0,IF(GL23&lt;18,1,IF(GL23&lt;36,2,3)))</f>
        <v>1</v>
      </c>
      <c r="GN23" s="688">
        <f t="shared" ref="GN23:GN31" si="116">GI23-GK23</f>
        <v>-3</v>
      </c>
      <c r="GO23" s="227">
        <f t="shared" ref="GO23:GO31" si="117">IF(GK23&lt;1,"",IF((2+GN23+GM23)&gt;-1,(2+GN23+GM23),0))</f>
        <v>0</v>
      </c>
      <c r="GP23" s="186"/>
      <c r="GQ23" s="773"/>
    </row>
    <row r="24" spans="1:199" s="698" customFormat="1" ht="16" customHeight="1">
      <c r="A24" s="686"/>
      <c r="B24" s="527">
        <v>11</v>
      </c>
      <c r="C24" s="607">
        <v>153</v>
      </c>
      <c r="D24" s="607">
        <v>197</v>
      </c>
      <c r="E24" s="608">
        <v>3</v>
      </c>
      <c r="F24" s="609">
        <v>13</v>
      </c>
      <c r="G24" s="772"/>
      <c r="H24" s="530">
        <v>11</v>
      </c>
      <c r="I24" s="531"/>
      <c r="J24" s="532">
        <f t="shared" si="70"/>
        <v>3</v>
      </c>
      <c r="K24" s="532">
        <f t="shared" si="70"/>
        <v>13</v>
      </c>
      <c r="L24" s="617">
        <v>3</v>
      </c>
      <c r="M24" s="615">
        <f>L7-K24</f>
        <v>3</v>
      </c>
      <c r="N24" s="533">
        <f t="shared" si="71"/>
        <v>1</v>
      </c>
      <c r="O24" s="534">
        <f t="shared" si="72"/>
        <v>0</v>
      </c>
      <c r="P24" s="228">
        <f t="shared" si="73"/>
        <v>3</v>
      </c>
      <c r="Q24" s="212"/>
      <c r="R24" s="217"/>
      <c r="S24" s="527">
        <v>11</v>
      </c>
      <c r="T24" s="535">
        <f t="shared" ref="T24:T31" si="118">C24</f>
        <v>153</v>
      </c>
      <c r="U24" s="536">
        <v>336</v>
      </c>
      <c r="V24" s="528">
        <f t="shared" ref="V24:W31" si="119">E24</f>
        <v>3</v>
      </c>
      <c r="W24" s="537">
        <f t="shared" si="119"/>
        <v>13</v>
      </c>
      <c r="X24" s="539">
        <v>11</v>
      </c>
      <c r="Y24" s="540"/>
      <c r="Z24" s="532">
        <f t="shared" si="74"/>
        <v>3</v>
      </c>
      <c r="AA24" s="532">
        <f t="shared" si="74"/>
        <v>13</v>
      </c>
      <c r="AB24" s="617">
        <v>4</v>
      </c>
      <c r="AC24" s="615">
        <f>AB7-AA24</f>
        <v>4</v>
      </c>
      <c r="AD24" s="533">
        <f t="shared" si="75"/>
        <v>1</v>
      </c>
      <c r="AE24" s="534">
        <f t="shared" si="76"/>
        <v>-1</v>
      </c>
      <c r="AF24" s="228">
        <f t="shared" si="77"/>
        <v>2</v>
      </c>
      <c r="AG24" s="212"/>
      <c r="AH24" s="217"/>
      <c r="AI24" s="527">
        <v>11</v>
      </c>
      <c r="AJ24" s="535">
        <f t="shared" ref="AJ24:AJ31" si="120">T24</f>
        <v>153</v>
      </c>
      <c r="AK24" s="536">
        <v>336</v>
      </c>
      <c r="AL24" s="528">
        <f t="shared" ref="AL24:AM31" si="121">V24</f>
        <v>3</v>
      </c>
      <c r="AM24" s="537">
        <f t="shared" si="121"/>
        <v>13</v>
      </c>
      <c r="AN24" s="538"/>
      <c r="AO24" s="539">
        <v>11</v>
      </c>
      <c r="AP24" s="540"/>
      <c r="AQ24" s="532">
        <f t="shared" si="78"/>
        <v>3</v>
      </c>
      <c r="AR24" s="532">
        <f t="shared" si="78"/>
        <v>13</v>
      </c>
      <c r="AS24" s="617">
        <v>4</v>
      </c>
      <c r="AT24" s="615">
        <f>AS7-AR24</f>
        <v>9</v>
      </c>
      <c r="AU24" s="533">
        <f t="shared" si="79"/>
        <v>1</v>
      </c>
      <c r="AV24" s="534">
        <f t="shared" si="80"/>
        <v>-1</v>
      </c>
      <c r="AW24" s="228">
        <f t="shared" si="81"/>
        <v>2</v>
      </c>
      <c r="AX24" s="212"/>
      <c r="AY24" s="217"/>
      <c r="AZ24" s="527">
        <v>11</v>
      </c>
      <c r="BA24" s="535">
        <f t="shared" ref="BA24:BA31" si="122">AJ24</f>
        <v>153</v>
      </c>
      <c r="BB24" s="536">
        <v>336</v>
      </c>
      <c r="BC24" s="528">
        <f t="shared" ref="BC24:BD31" si="123">AL24</f>
        <v>3</v>
      </c>
      <c r="BD24" s="537">
        <f t="shared" si="123"/>
        <v>13</v>
      </c>
      <c r="BE24" s="539">
        <v>11</v>
      </c>
      <c r="BF24" s="540"/>
      <c r="BG24" s="532">
        <f t="shared" si="82"/>
        <v>3</v>
      </c>
      <c r="BH24" s="532">
        <f t="shared" si="82"/>
        <v>13</v>
      </c>
      <c r="BI24" s="617">
        <v>5</v>
      </c>
      <c r="BJ24" s="615">
        <f>BI7-BH24</f>
        <v>10</v>
      </c>
      <c r="BK24" s="533">
        <f t="shared" si="83"/>
        <v>1</v>
      </c>
      <c r="BL24" s="534">
        <f t="shared" si="84"/>
        <v>-2</v>
      </c>
      <c r="BM24" s="228">
        <f t="shared" si="85"/>
        <v>1</v>
      </c>
      <c r="BN24" s="212"/>
      <c r="BO24" s="217"/>
      <c r="BP24" s="527">
        <v>11</v>
      </c>
      <c r="BQ24" s="535">
        <f t="shared" ref="BQ24:BQ31" si="124">BA24</f>
        <v>153</v>
      </c>
      <c r="BR24" s="536">
        <v>336</v>
      </c>
      <c r="BS24" s="528">
        <f t="shared" ref="BS24:BT31" si="125">BC24</f>
        <v>3</v>
      </c>
      <c r="BT24" s="537">
        <f t="shared" si="125"/>
        <v>13</v>
      </c>
      <c r="BU24" s="538"/>
      <c r="BV24" s="539">
        <v>11</v>
      </c>
      <c r="BW24" s="540"/>
      <c r="BX24" s="532">
        <f t="shared" si="86"/>
        <v>3</v>
      </c>
      <c r="BY24" s="532">
        <f t="shared" si="86"/>
        <v>13</v>
      </c>
      <c r="BZ24" s="617">
        <v>4</v>
      </c>
      <c r="CA24" s="615">
        <f>BZ7-BY24</f>
        <v>9</v>
      </c>
      <c r="CB24" s="533">
        <f t="shared" si="87"/>
        <v>1</v>
      </c>
      <c r="CC24" s="534">
        <f t="shared" si="88"/>
        <v>-1</v>
      </c>
      <c r="CD24" s="228">
        <f t="shared" si="89"/>
        <v>2</v>
      </c>
      <c r="CE24" s="212"/>
      <c r="CF24" s="217"/>
      <c r="CG24" s="527">
        <v>11</v>
      </c>
      <c r="CH24" s="535">
        <f t="shared" ref="CH24:CH31" si="126">BQ24</f>
        <v>153</v>
      </c>
      <c r="CI24" s="536">
        <v>336</v>
      </c>
      <c r="CJ24" s="528">
        <f t="shared" ref="CJ24:CK31" si="127">BS24</f>
        <v>3</v>
      </c>
      <c r="CK24" s="537">
        <f t="shared" si="127"/>
        <v>13</v>
      </c>
      <c r="CL24" s="539">
        <v>11</v>
      </c>
      <c r="CM24" s="540"/>
      <c r="CN24" s="532">
        <f t="shared" si="90"/>
        <v>3</v>
      </c>
      <c r="CO24" s="532">
        <f t="shared" si="90"/>
        <v>13</v>
      </c>
      <c r="CP24" s="617">
        <v>5</v>
      </c>
      <c r="CQ24" s="615">
        <f>CP7-CO24</f>
        <v>15</v>
      </c>
      <c r="CR24" s="533">
        <f t="shared" si="91"/>
        <v>1</v>
      </c>
      <c r="CS24" s="534">
        <f t="shared" si="92"/>
        <v>-2</v>
      </c>
      <c r="CT24" s="228">
        <f t="shared" si="93"/>
        <v>1</v>
      </c>
      <c r="CU24" s="212"/>
      <c r="CV24" s="217"/>
      <c r="CW24" s="527">
        <v>11</v>
      </c>
      <c r="CX24" s="535">
        <f t="shared" ref="CX24:CX31" si="128">CH24</f>
        <v>153</v>
      </c>
      <c r="CY24" s="536">
        <v>336</v>
      </c>
      <c r="CZ24" s="528">
        <f t="shared" ref="CZ24:DA31" si="129">CJ24</f>
        <v>3</v>
      </c>
      <c r="DA24" s="537">
        <f t="shared" si="129"/>
        <v>13</v>
      </c>
      <c r="DB24" s="538"/>
      <c r="DC24" s="539">
        <v>11</v>
      </c>
      <c r="DD24" s="540"/>
      <c r="DE24" s="532">
        <f t="shared" si="94"/>
        <v>3</v>
      </c>
      <c r="DF24" s="532">
        <f t="shared" si="94"/>
        <v>13</v>
      </c>
      <c r="DG24" s="617">
        <v>6</v>
      </c>
      <c r="DH24" s="615">
        <f>DG7-DF24</f>
        <v>3</v>
      </c>
      <c r="DI24" s="533">
        <f t="shared" si="95"/>
        <v>1</v>
      </c>
      <c r="DJ24" s="534">
        <f t="shared" si="96"/>
        <v>-3</v>
      </c>
      <c r="DK24" s="228">
        <f t="shared" si="97"/>
        <v>0</v>
      </c>
      <c r="DL24" s="212"/>
      <c r="DM24" s="217"/>
      <c r="DN24" s="527">
        <v>11</v>
      </c>
      <c r="DO24" s="535">
        <f t="shared" ref="DO24:DO31" si="130">CX24</f>
        <v>153</v>
      </c>
      <c r="DP24" s="536">
        <v>336</v>
      </c>
      <c r="DQ24" s="528">
        <f t="shared" ref="DQ24:DR31" si="131">CZ24</f>
        <v>3</v>
      </c>
      <c r="DR24" s="537">
        <f t="shared" si="131"/>
        <v>13</v>
      </c>
      <c r="DS24" s="539">
        <v>11</v>
      </c>
      <c r="DT24" s="540"/>
      <c r="DU24" s="532">
        <f t="shared" si="98"/>
        <v>3</v>
      </c>
      <c r="DV24" s="532">
        <f t="shared" si="98"/>
        <v>13</v>
      </c>
      <c r="DW24" s="617">
        <v>4</v>
      </c>
      <c r="DX24" s="615">
        <f>DW7-DV24</f>
        <v>-7</v>
      </c>
      <c r="DY24" s="533">
        <f t="shared" si="99"/>
        <v>0</v>
      </c>
      <c r="DZ24" s="534">
        <f t="shared" si="100"/>
        <v>-1</v>
      </c>
      <c r="EA24" s="228">
        <f t="shared" si="101"/>
        <v>1</v>
      </c>
      <c r="EB24" s="212"/>
      <c r="EC24" s="217"/>
      <c r="ED24" s="527">
        <v>11</v>
      </c>
      <c r="EE24" s="535">
        <f t="shared" ref="EE24:EE31" si="132">DO24</f>
        <v>153</v>
      </c>
      <c r="EF24" s="536">
        <v>336</v>
      </c>
      <c r="EG24" s="528">
        <f t="shared" ref="EG24:EH31" si="133">DQ24</f>
        <v>3</v>
      </c>
      <c r="EH24" s="537">
        <f t="shared" si="133"/>
        <v>13</v>
      </c>
      <c r="EI24" s="538"/>
      <c r="EJ24" s="539">
        <v>11</v>
      </c>
      <c r="EK24" s="540"/>
      <c r="EL24" s="532">
        <f t="shared" si="102"/>
        <v>3</v>
      </c>
      <c r="EM24" s="532">
        <f t="shared" si="102"/>
        <v>13</v>
      </c>
      <c r="EN24" s="617">
        <v>4</v>
      </c>
      <c r="EO24" s="615">
        <f>EN7-EM24</f>
        <v>1</v>
      </c>
      <c r="EP24" s="533">
        <f t="shared" si="103"/>
        <v>1</v>
      </c>
      <c r="EQ24" s="534">
        <f t="shared" si="104"/>
        <v>-1</v>
      </c>
      <c r="ER24" s="228">
        <f t="shared" si="105"/>
        <v>2</v>
      </c>
      <c r="ES24" s="212"/>
      <c r="ET24" s="217"/>
      <c r="EU24" s="527">
        <v>11</v>
      </c>
      <c r="EV24" s="535">
        <f t="shared" ref="EV24:EV31" si="134">EE24</f>
        <v>153</v>
      </c>
      <c r="EW24" s="536">
        <v>336</v>
      </c>
      <c r="EX24" s="528">
        <f t="shared" ref="EX24:EY31" si="135">EG24</f>
        <v>3</v>
      </c>
      <c r="EY24" s="537">
        <f t="shared" si="135"/>
        <v>13</v>
      </c>
      <c r="EZ24" s="539">
        <v>11</v>
      </c>
      <c r="FA24" s="540"/>
      <c r="FB24" s="532">
        <f t="shared" si="106"/>
        <v>3</v>
      </c>
      <c r="FC24" s="532">
        <f t="shared" si="106"/>
        <v>13</v>
      </c>
      <c r="FD24" s="617">
        <v>5</v>
      </c>
      <c r="FE24" s="615">
        <f>FD7-FC24</f>
        <v>9</v>
      </c>
      <c r="FF24" s="533">
        <f t="shared" si="107"/>
        <v>1</v>
      </c>
      <c r="FG24" s="534">
        <f t="shared" si="108"/>
        <v>-2</v>
      </c>
      <c r="FH24" s="228">
        <f t="shared" si="109"/>
        <v>1</v>
      </c>
      <c r="FI24" s="212"/>
      <c r="FJ24" s="217"/>
      <c r="FK24" s="527">
        <v>11</v>
      </c>
      <c r="FL24" s="535">
        <f t="shared" ref="FL24:FL31" si="136">EV24</f>
        <v>153</v>
      </c>
      <c r="FM24" s="536">
        <v>336</v>
      </c>
      <c r="FN24" s="528">
        <f t="shared" ref="FN24:FO31" si="137">EX24</f>
        <v>3</v>
      </c>
      <c r="FO24" s="537">
        <f t="shared" si="137"/>
        <v>13</v>
      </c>
      <c r="FP24" s="538"/>
      <c r="FQ24" s="539">
        <v>11</v>
      </c>
      <c r="FR24" s="540"/>
      <c r="FS24" s="532">
        <f t="shared" si="110"/>
        <v>3</v>
      </c>
      <c r="FT24" s="532">
        <f t="shared" si="110"/>
        <v>13</v>
      </c>
      <c r="FU24" s="617">
        <v>4</v>
      </c>
      <c r="FV24" s="615">
        <f>FU7-FT24</f>
        <v>10</v>
      </c>
      <c r="FW24" s="533">
        <f t="shared" si="111"/>
        <v>1</v>
      </c>
      <c r="FX24" s="534">
        <f t="shared" si="112"/>
        <v>-1</v>
      </c>
      <c r="FY24" s="228">
        <f t="shared" si="113"/>
        <v>2</v>
      </c>
      <c r="FZ24" s="212"/>
      <c r="GA24" s="217"/>
      <c r="GB24" s="527">
        <v>11</v>
      </c>
      <c r="GC24" s="535">
        <f t="shared" ref="GC24:GC31" si="138">FL24</f>
        <v>153</v>
      </c>
      <c r="GD24" s="536">
        <v>336</v>
      </c>
      <c r="GE24" s="528">
        <f t="shared" ref="GE24:GF31" si="139">FN24</f>
        <v>3</v>
      </c>
      <c r="GF24" s="537">
        <f t="shared" si="139"/>
        <v>13</v>
      </c>
      <c r="GG24" s="539">
        <v>11</v>
      </c>
      <c r="GH24" s="540"/>
      <c r="GI24" s="532">
        <f t="shared" si="114"/>
        <v>3</v>
      </c>
      <c r="GJ24" s="532">
        <f t="shared" si="114"/>
        <v>13</v>
      </c>
      <c r="GK24" s="617">
        <v>4</v>
      </c>
      <c r="GL24" s="615">
        <f>GK7-GJ24</f>
        <v>0</v>
      </c>
      <c r="GM24" s="533">
        <f t="shared" si="115"/>
        <v>1</v>
      </c>
      <c r="GN24" s="534">
        <f t="shared" si="116"/>
        <v>-1</v>
      </c>
      <c r="GO24" s="228">
        <f t="shared" si="117"/>
        <v>2</v>
      </c>
      <c r="GP24" s="186"/>
      <c r="GQ24" s="773"/>
    </row>
    <row r="25" spans="1:199" s="698" customFormat="1" ht="16" customHeight="1">
      <c r="A25" s="686"/>
      <c r="B25" s="527">
        <v>12</v>
      </c>
      <c r="C25" s="607">
        <v>338</v>
      </c>
      <c r="D25" s="607">
        <v>471</v>
      </c>
      <c r="E25" s="608">
        <v>4</v>
      </c>
      <c r="F25" s="609">
        <v>11</v>
      </c>
      <c r="G25" s="772"/>
      <c r="H25" s="530">
        <v>12</v>
      </c>
      <c r="I25" s="531"/>
      <c r="J25" s="532">
        <f t="shared" si="70"/>
        <v>4</v>
      </c>
      <c r="K25" s="532">
        <f t="shared" si="70"/>
        <v>11</v>
      </c>
      <c r="L25" s="617">
        <v>6</v>
      </c>
      <c r="M25" s="615">
        <f>L7-K25</f>
        <v>5</v>
      </c>
      <c r="N25" s="533">
        <f t="shared" si="71"/>
        <v>1</v>
      </c>
      <c r="O25" s="534">
        <f t="shared" si="72"/>
        <v>-2</v>
      </c>
      <c r="P25" s="228">
        <f t="shared" si="73"/>
        <v>1</v>
      </c>
      <c r="Q25" s="212"/>
      <c r="R25" s="217"/>
      <c r="S25" s="527">
        <v>12</v>
      </c>
      <c r="T25" s="535">
        <f t="shared" si="118"/>
        <v>338</v>
      </c>
      <c r="U25" s="536">
        <v>336</v>
      </c>
      <c r="V25" s="528">
        <f t="shared" si="119"/>
        <v>4</v>
      </c>
      <c r="W25" s="537">
        <f t="shared" si="119"/>
        <v>11</v>
      </c>
      <c r="X25" s="539">
        <v>12</v>
      </c>
      <c r="Y25" s="540"/>
      <c r="Z25" s="532">
        <f t="shared" si="74"/>
        <v>4</v>
      </c>
      <c r="AA25" s="532">
        <f t="shared" si="74"/>
        <v>11</v>
      </c>
      <c r="AB25" s="617">
        <v>6</v>
      </c>
      <c r="AC25" s="615">
        <f>AB7-AA25</f>
        <v>6</v>
      </c>
      <c r="AD25" s="533">
        <f t="shared" si="75"/>
        <v>1</v>
      </c>
      <c r="AE25" s="534">
        <f t="shared" si="76"/>
        <v>-2</v>
      </c>
      <c r="AF25" s="228">
        <f t="shared" si="77"/>
        <v>1</v>
      </c>
      <c r="AG25" s="212"/>
      <c r="AH25" s="217"/>
      <c r="AI25" s="527">
        <v>12</v>
      </c>
      <c r="AJ25" s="535">
        <f t="shared" si="120"/>
        <v>338</v>
      </c>
      <c r="AK25" s="536">
        <v>336</v>
      </c>
      <c r="AL25" s="528">
        <f t="shared" si="121"/>
        <v>4</v>
      </c>
      <c r="AM25" s="537">
        <f t="shared" si="121"/>
        <v>11</v>
      </c>
      <c r="AN25" s="538"/>
      <c r="AO25" s="539">
        <v>12</v>
      </c>
      <c r="AP25" s="540"/>
      <c r="AQ25" s="532">
        <f t="shared" si="78"/>
        <v>4</v>
      </c>
      <c r="AR25" s="532">
        <f t="shared" si="78"/>
        <v>11</v>
      </c>
      <c r="AS25" s="617">
        <v>4</v>
      </c>
      <c r="AT25" s="615">
        <f>AS7-AR25</f>
        <v>11</v>
      </c>
      <c r="AU25" s="533">
        <f t="shared" si="79"/>
        <v>1</v>
      </c>
      <c r="AV25" s="534">
        <f t="shared" si="80"/>
        <v>0</v>
      </c>
      <c r="AW25" s="228">
        <f t="shared" si="81"/>
        <v>3</v>
      </c>
      <c r="AX25" s="212"/>
      <c r="AY25" s="217"/>
      <c r="AZ25" s="527">
        <v>12</v>
      </c>
      <c r="BA25" s="535">
        <f t="shared" si="122"/>
        <v>338</v>
      </c>
      <c r="BB25" s="536">
        <v>336</v>
      </c>
      <c r="BC25" s="528">
        <f t="shared" si="123"/>
        <v>4</v>
      </c>
      <c r="BD25" s="537">
        <f t="shared" si="123"/>
        <v>11</v>
      </c>
      <c r="BE25" s="539">
        <v>12</v>
      </c>
      <c r="BF25" s="540"/>
      <c r="BG25" s="532">
        <f t="shared" si="82"/>
        <v>4</v>
      </c>
      <c r="BH25" s="532">
        <f t="shared" si="82"/>
        <v>11</v>
      </c>
      <c r="BI25" s="617">
        <v>6</v>
      </c>
      <c r="BJ25" s="615">
        <f>BI7-BH25</f>
        <v>12</v>
      </c>
      <c r="BK25" s="533">
        <f t="shared" si="83"/>
        <v>1</v>
      </c>
      <c r="BL25" s="534">
        <f t="shared" si="84"/>
        <v>-2</v>
      </c>
      <c r="BM25" s="228">
        <f t="shared" si="85"/>
        <v>1</v>
      </c>
      <c r="BN25" s="212"/>
      <c r="BO25" s="217"/>
      <c r="BP25" s="527">
        <v>12</v>
      </c>
      <c r="BQ25" s="535">
        <f t="shared" si="124"/>
        <v>338</v>
      </c>
      <c r="BR25" s="536">
        <v>336</v>
      </c>
      <c r="BS25" s="528">
        <f t="shared" si="125"/>
        <v>4</v>
      </c>
      <c r="BT25" s="537">
        <f t="shared" si="125"/>
        <v>11</v>
      </c>
      <c r="BU25" s="538"/>
      <c r="BV25" s="539">
        <v>12</v>
      </c>
      <c r="BW25" s="540"/>
      <c r="BX25" s="532">
        <f t="shared" si="86"/>
        <v>4</v>
      </c>
      <c r="BY25" s="532">
        <f t="shared" si="86"/>
        <v>11</v>
      </c>
      <c r="BZ25" s="617">
        <v>6</v>
      </c>
      <c r="CA25" s="615">
        <f>BZ7-BY25</f>
        <v>11</v>
      </c>
      <c r="CB25" s="533">
        <f t="shared" si="87"/>
        <v>1</v>
      </c>
      <c r="CC25" s="534">
        <f t="shared" si="88"/>
        <v>-2</v>
      </c>
      <c r="CD25" s="228">
        <f t="shared" si="89"/>
        <v>1</v>
      </c>
      <c r="CE25" s="212"/>
      <c r="CF25" s="217"/>
      <c r="CG25" s="527">
        <v>12</v>
      </c>
      <c r="CH25" s="535">
        <f t="shared" si="126"/>
        <v>338</v>
      </c>
      <c r="CI25" s="536">
        <v>336</v>
      </c>
      <c r="CJ25" s="528">
        <f t="shared" si="127"/>
        <v>4</v>
      </c>
      <c r="CK25" s="537">
        <f t="shared" si="127"/>
        <v>11</v>
      </c>
      <c r="CL25" s="539">
        <v>12</v>
      </c>
      <c r="CM25" s="540"/>
      <c r="CN25" s="532">
        <f t="shared" si="90"/>
        <v>4</v>
      </c>
      <c r="CO25" s="532">
        <f t="shared" si="90"/>
        <v>11</v>
      </c>
      <c r="CP25" s="617">
        <v>6</v>
      </c>
      <c r="CQ25" s="615">
        <f>CP7-CO25</f>
        <v>17</v>
      </c>
      <c r="CR25" s="533">
        <f t="shared" si="91"/>
        <v>1</v>
      </c>
      <c r="CS25" s="534">
        <f t="shared" si="92"/>
        <v>-2</v>
      </c>
      <c r="CT25" s="228">
        <f t="shared" si="93"/>
        <v>1</v>
      </c>
      <c r="CU25" s="212"/>
      <c r="CV25" s="217"/>
      <c r="CW25" s="527">
        <v>12</v>
      </c>
      <c r="CX25" s="535">
        <f t="shared" si="128"/>
        <v>338</v>
      </c>
      <c r="CY25" s="536">
        <v>336</v>
      </c>
      <c r="CZ25" s="528">
        <f t="shared" si="129"/>
        <v>4</v>
      </c>
      <c r="DA25" s="537">
        <f t="shared" si="129"/>
        <v>11</v>
      </c>
      <c r="DB25" s="538"/>
      <c r="DC25" s="539">
        <v>12</v>
      </c>
      <c r="DD25" s="540"/>
      <c r="DE25" s="532">
        <f t="shared" si="94"/>
        <v>4</v>
      </c>
      <c r="DF25" s="532">
        <f t="shared" si="94"/>
        <v>11</v>
      </c>
      <c r="DG25" s="617">
        <v>6</v>
      </c>
      <c r="DH25" s="615">
        <f>DG7-DF25</f>
        <v>5</v>
      </c>
      <c r="DI25" s="533">
        <f t="shared" si="95"/>
        <v>1</v>
      </c>
      <c r="DJ25" s="534">
        <f t="shared" si="96"/>
        <v>-2</v>
      </c>
      <c r="DK25" s="228">
        <f t="shared" si="97"/>
        <v>1</v>
      </c>
      <c r="DL25" s="212"/>
      <c r="DM25" s="217"/>
      <c r="DN25" s="527">
        <v>12</v>
      </c>
      <c r="DO25" s="535">
        <f t="shared" si="130"/>
        <v>338</v>
      </c>
      <c r="DP25" s="536">
        <v>336</v>
      </c>
      <c r="DQ25" s="528">
        <f t="shared" si="131"/>
        <v>4</v>
      </c>
      <c r="DR25" s="537">
        <f t="shared" si="131"/>
        <v>11</v>
      </c>
      <c r="DS25" s="539">
        <v>12</v>
      </c>
      <c r="DT25" s="540"/>
      <c r="DU25" s="532">
        <f t="shared" si="98"/>
        <v>4</v>
      </c>
      <c r="DV25" s="532">
        <f t="shared" si="98"/>
        <v>11</v>
      </c>
      <c r="DW25" s="617">
        <v>5</v>
      </c>
      <c r="DX25" s="615">
        <f>DW7-DV25</f>
        <v>-5</v>
      </c>
      <c r="DY25" s="533">
        <f t="shared" si="99"/>
        <v>0</v>
      </c>
      <c r="DZ25" s="534">
        <f t="shared" si="100"/>
        <v>-1</v>
      </c>
      <c r="EA25" s="228">
        <f t="shared" si="101"/>
        <v>1</v>
      </c>
      <c r="EB25" s="212"/>
      <c r="EC25" s="217"/>
      <c r="ED25" s="527">
        <v>12</v>
      </c>
      <c r="EE25" s="535">
        <f t="shared" si="132"/>
        <v>338</v>
      </c>
      <c r="EF25" s="536">
        <v>336</v>
      </c>
      <c r="EG25" s="528">
        <f t="shared" si="133"/>
        <v>4</v>
      </c>
      <c r="EH25" s="537">
        <f t="shared" si="133"/>
        <v>11</v>
      </c>
      <c r="EI25" s="538"/>
      <c r="EJ25" s="539">
        <v>12</v>
      </c>
      <c r="EK25" s="540"/>
      <c r="EL25" s="532">
        <f t="shared" si="102"/>
        <v>4</v>
      </c>
      <c r="EM25" s="532">
        <f t="shared" si="102"/>
        <v>11</v>
      </c>
      <c r="EN25" s="617">
        <v>4</v>
      </c>
      <c r="EO25" s="615">
        <f>EN7-EM25</f>
        <v>3</v>
      </c>
      <c r="EP25" s="533">
        <f t="shared" si="103"/>
        <v>1</v>
      </c>
      <c r="EQ25" s="534">
        <f t="shared" si="104"/>
        <v>0</v>
      </c>
      <c r="ER25" s="228">
        <f t="shared" si="105"/>
        <v>3</v>
      </c>
      <c r="ES25" s="212"/>
      <c r="ET25" s="217"/>
      <c r="EU25" s="527">
        <v>12</v>
      </c>
      <c r="EV25" s="535">
        <f t="shared" si="134"/>
        <v>338</v>
      </c>
      <c r="EW25" s="536">
        <v>336</v>
      </c>
      <c r="EX25" s="528">
        <f t="shared" si="135"/>
        <v>4</v>
      </c>
      <c r="EY25" s="537">
        <f t="shared" si="135"/>
        <v>11</v>
      </c>
      <c r="EZ25" s="539">
        <v>12</v>
      </c>
      <c r="FA25" s="540"/>
      <c r="FB25" s="532">
        <f t="shared" si="106"/>
        <v>4</v>
      </c>
      <c r="FC25" s="532">
        <f t="shared" si="106"/>
        <v>11</v>
      </c>
      <c r="FD25" s="617">
        <v>5</v>
      </c>
      <c r="FE25" s="615">
        <f>FD7-FC25</f>
        <v>11</v>
      </c>
      <c r="FF25" s="533">
        <f t="shared" si="107"/>
        <v>1</v>
      </c>
      <c r="FG25" s="534">
        <f t="shared" si="108"/>
        <v>-1</v>
      </c>
      <c r="FH25" s="228">
        <f t="shared" si="109"/>
        <v>2</v>
      </c>
      <c r="FI25" s="212"/>
      <c r="FJ25" s="217"/>
      <c r="FK25" s="527">
        <v>12</v>
      </c>
      <c r="FL25" s="535">
        <f t="shared" si="136"/>
        <v>338</v>
      </c>
      <c r="FM25" s="536">
        <v>336</v>
      </c>
      <c r="FN25" s="528">
        <f t="shared" si="137"/>
        <v>4</v>
      </c>
      <c r="FO25" s="537">
        <f t="shared" si="137"/>
        <v>11</v>
      </c>
      <c r="FP25" s="538"/>
      <c r="FQ25" s="539">
        <v>12</v>
      </c>
      <c r="FR25" s="540"/>
      <c r="FS25" s="532">
        <f t="shared" si="110"/>
        <v>4</v>
      </c>
      <c r="FT25" s="532">
        <f t="shared" si="110"/>
        <v>11</v>
      </c>
      <c r="FU25" s="617">
        <v>5</v>
      </c>
      <c r="FV25" s="615">
        <f>FU7-FT25</f>
        <v>12</v>
      </c>
      <c r="FW25" s="533">
        <f t="shared" si="111"/>
        <v>1</v>
      </c>
      <c r="FX25" s="534">
        <f t="shared" si="112"/>
        <v>-1</v>
      </c>
      <c r="FY25" s="228">
        <f t="shared" si="113"/>
        <v>2</v>
      </c>
      <c r="FZ25" s="212"/>
      <c r="GA25" s="217"/>
      <c r="GB25" s="527">
        <v>12</v>
      </c>
      <c r="GC25" s="535">
        <f t="shared" si="138"/>
        <v>338</v>
      </c>
      <c r="GD25" s="536">
        <v>336</v>
      </c>
      <c r="GE25" s="528">
        <f t="shared" si="139"/>
        <v>4</v>
      </c>
      <c r="GF25" s="537">
        <f t="shared" si="139"/>
        <v>11</v>
      </c>
      <c r="GG25" s="539">
        <v>12</v>
      </c>
      <c r="GH25" s="540"/>
      <c r="GI25" s="532">
        <f t="shared" si="114"/>
        <v>4</v>
      </c>
      <c r="GJ25" s="532">
        <f t="shared" si="114"/>
        <v>11</v>
      </c>
      <c r="GK25" s="617">
        <v>4</v>
      </c>
      <c r="GL25" s="615">
        <f>GK7-GJ25</f>
        <v>2</v>
      </c>
      <c r="GM25" s="533">
        <f t="shared" si="115"/>
        <v>1</v>
      </c>
      <c r="GN25" s="534">
        <f t="shared" si="116"/>
        <v>0</v>
      </c>
      <c r="GO25" s="228">
        <f t="shared" si="117"/>
        <v>3</v>
      </c>
      <c r="GP25" s="186"/>
      <c r="GQ25" s="773"/>
    </row>
    <row r="26" spans="1:199" s="698" customFormat="1" ht="16" customHeight="1">
      <c r="A26" s="686"/>
      <c r="B26" s="527">
        <v>13</v>
      </c>
      <c r="C26" s="607">
        <v>478</v>
      </c>
      <c r="D26" s="607">
        <v>385</v>
      </c>
      <c r="E26" s="608">
        <v>5</v>
      </c>
      <c r="F26" s="609">
        <v>15</v>
      </c>
      <c r="G26" s="772"/>
      <c r="H26" s="530">
        <v>13</v>
      </c>
      <c r="I26" s="531"/>
      <c r="J26" s="532">
        <f t="shared" si="70"/>
        <v>5</v>
      </c>
      <c r="K26" s="532">
        <f t="shared" si="70"/>
        <v>15</v>
      </c>
      <c r="L26" s="617">
        <v>6</v>
      </c>
      <c r="M26" s="615">
        <f>L7-K26</f>
        <v>1</v>
      </c>
      <c r="N26" s="533">
        <f t="shared" si="71"/>
        <v>1</v>
      </c>
      <c r="O26" s="534">
        <f t="shared" si="72"/>
        <v>-1</v>
      </c>
      <c r="P26" s="228">
        <f t="shared" si="73"/>
        <v>2</v>
      </c>
      <c r="Q26" s="212"/>
      <c r="R26" s="217"/>
      <c r="S26" s="527">
        <v>13</v>
      </c>
      <c r="T26" s="535">
        <f t="shared" si="118"/>
        <v>478</v>
      </c>
      <c r="U26" s="536">
        <v>336</v>
      </c>
      <c r="V26" s="528">
        <f t="shared" si="119"/>
        <v>5</v>
      </c>
      <c r="W26" s="537">
        <f t="shared" si="119"/>
        <v>15</v>
      </c>
      <c r="X26" s="539">
        <v>13</v>
      </c>
      <c r="Y26" s="540"/>
      <c r="Z26" s="532">
        <f t="shared" si="74"/>
        <v>5</v>
      </c>
      <c r="AA26" s="532">
        <f t="shared" si="74"/>
        <v>15</v>
      </c>
      <c r="AB26" s="617">
        <v>6</v>
      </c>
      <c r="AC26" s="615">
        <f>AB7-AA26</f>
        <v>2</v>
      </c>
      <c r="AD26" s="533">
        <f t="shared" si="75"/>
        <v>1</v>
      </c>
      <c r="AE26" s="534">
        <f t="shared" si="76"/>
        <v>-1</v>
      </c>
      <c r="AF26" s="228">
        <f t="shared" si="77"/>
        <v>2</v>
      </c>
      <c r="AG26" s="212"/>
      <c r="AH26" s="217"/>
      <c r="AI26" s="527">
        <v>13</v>
      </c>
      <c r="AJ26" s="535">
        <f t="shared" si="120"/>
        <v>478</v>
      </c>
      <c r="AK26" s="536">
        <v>336</v>
      </c>
      <c r="AL26" s="528">
        <f t="shared" si="121"/>
        <v>5</v>
      </c>
      <c r="AM26" s="537">
        <f t="shared" si="121"/>
        <v>15</v>
      </c>
      <c r="AN26" s="538"/>
      <c r="AO26" s="539">
        <v>13</v>
      </c>
      <c r="AP26" s="540"/>
      <c r="AQ26" s="532">
        <f t="shared" si="78"/>
        <v>5</v>
      </c>
      <c r="AR26" s="532">
        <f t="shared" si="78"/>
        <v>15</v>
      </c>
      <c r="AS26" s="617">
        <v>6</v>
      </c>
      <c r="AT26" s="615">
        <f>AS7-AR26</f>
        <v>7</v>
      </c>
      <c r="AU26" s="533">
        <f t="shared" si="79"/>
        <v>1</v>
      </c>
      <c r="AV26" s="534">
        <f t="shared" si="80"/>
        <v>-1</v>
      </c>
      <c r="AW26" s="228">
        <f t="shared" si="81"/>
        <v>2</v>
      </c>
      <c r="AX26" s="212"/>
      <c r="AY26" s="217"/>
      <c r="AZ26" s="527">
        <v>13</v>
      </c>
      <c r="BA26" s="535">
        <f t="shared" si="122"/>
        <v>478</v>
      </c>
      <c r="BB26" s="536">
        <v>336</v>
      </c>
      <c r="BC26" s="528">
        <f t="shared" si="123"/>
        <v>5</v>
      </c>
      <c r="BD26" s="537">
        <f t="shared" si="123"/>
        <v>15</v>
      </c>
      <c r="BE26" s="539">
        <v>13</v>
      </c>
      <c r="BF26" s="540"/>
      <c r="BG26" s="532">
        <f t="shared" si="82"/>
        <v>5</v>
      </c>
      <c r="BH26" s="532">
        <f t="shared" si="82"/>
        <v>15</v>
      </c>
      <c r="BI26" s="617">
        <v>5</v>
      </c>
      <c r="BJ26" s="615">
        <f>BI7-BH26</f>
        <v>8</v>
      </c>
      <c r="BK26" s="533">
        <f t="shared" si="83"/>
        <v>1</v>
      </c>
      <c r="BL26" s="534">
        <f t="shared" si="84"/>
        <v>0</v>
      </c>
      <c r="BM26" s="228">
        <f t="shared" si="85"/>
        <v>3</v>
      </c>
      <c r="BN26" s="212"/>
      <c r="BO26" s="217"/>
      <c r="BP26" s="527">
        <v>13</v>
      </c>
      <c r="BQ26" s="535">
        <f t="shared" si="124"/>
        <v>478</v>
      </c>
      <c r="BR26" s="536">
        <v>336</v>
      </c>
      <c r="BS26" s="528">
        <f t="shared" si="125"/>
        <v>5</v>
      </c>
      <c r="BT26" s="537">
        <f t="shared" si="125"/>
        <v>15</v>
      </c>
      <c r="BU26" s="538"/>
      <c r="BV26" s="539">
        <v>13</v>
      </c>
      <c r="BW26" s="540"/>
      <c r="BX26" s="532">
        <f t="shared" si="86"/>
        <v>5</v>
      </c>
      <c r="BY26" s="532">
        <f t="shared" si="86"/>
        <v>15</v>
      </c>
      <c r="BZ26" s="617">
        <v>8</v>
      </c>
      <c r="CA26" s="615">
        <f>BZ7-BY26</f>
        <v>7</v>
      </c>
      <c r="CB26" s="533">
        <f t="shared" si="87"/>
        <v>1</v>
      </c>
      <c r="CC26" s="534">
        <f t="shared" si="88"/>
        <v>-3</v>
      </c>
      <c r="CD26" s="228">
        <f t="shared" si="89"/>
        <v>0</v>
      </c>
      <c r="CE26" s="212"/>
      <c r="CF26" s="217"/>
      <c r="CG26" s="527">
        <v>13</v>
      </c>
      <c r="CH26" s="535">
        <f t="shared" si="126"/>
        <v>478</v>
      </c>
      <c r="CI26" s="536">
        <v>336</v>
      </c>
      <c r="CJ26" s="528">
        <f t="shared" si="127"/>
        <v>5</v>
      </c>
      <c r="CK26" s="537">
        <f t="shared" si="127"/>
        <v>15</v>
      </c>
      <c r="CL26" s="539">
        <v>13</v>
      </c>
      <c r="CM26" s="540"/>
      <c r="CN26" s="532">
        <f t="shared" si="90"/>
        <v>5</v>
      </c>
      <c r="CO26" s="532">
        <f t="shared" si="90"/>
        <v>15</v>
      </c>
      <c r="CP26" s="617">
        <v>7</v>
      </c>
      <c r="CQ26" s="615">
        <f>CP7-CO26</f>
        <v>13</v>
      </c>
      <c r="CR26" s="533">
        <f t="shared" si="91"/>
        <v>1</v>
      </c>
      <c r="CS26" s="534">
        <f t="shared" si="92"/>
        <v>-2</v>
      </c>
      <c r="CT26" s="228">
        <f t="shared" si="93"/>
        <v>1</v>
      </c>
      <c r="CU26" s="212"/>
      <c r="CV26" s="217"/>
      <c r="CW26" s="527">
        <v>13</v>
      </c>
      <c r="CX26" s="535">
        <f t="shared" si="128"/>
        <v>478</v>
      </c>
      <c r="CY26" s="536">
        <v>336</v>
      </c>
      <c r="CZ26" s="528">
        <f t="shared" si="129"/>
        <v>5</v>
      </c>
      <c r="DA26" s="537">
        <f t="shared" si="129"/>
        <v>15</v>
      </c>
      <c r="DB26" s="538"/>
      <c r="DC26" s="539">
        <v>13</v>
      </c>
      <c r="DD26" s="540"/>
      <c r="DE26" s="532">
        <f t="shared" si="94"/>
        <v>5</v>
      </c>
      <c r="DF26" s="532">
        <f t="shared" si="94"/>
        <v>15</v>
      </c>
      <c r="DG26" s="617">
        <v>6</v>
      </c>
      <c r="DH26" s="615">
        <f>DG7-DF26</f>
        <v>1</v>
      </c>
      <c r="DI26" s="533">
        <f t="shared" si="95"/>
        <v>1</v>
      </c>
      <c r="DJ26" s="534">
        <f t="shared" si="96"/>
        <v>-1</v>
      </c>
      <c r="DK26" s="228">
        <f t="shared" si="97"/>
        <v>2</v>
      </c>
      <c r="DL26" s="212"/>
      <c r="DM26" s="217"/>
      <c r="DN26" s="527">
        <v>13</v>
      </c>
      <c r="DO26" s="535">
        <f t="shared" si="130"/>
        <v>478</v>
      </c>
      <c r="DP26" s="536">
        <v>336</v>
      </c>
      <c r="DQ26" s="528">
        <f t="shared" si="131"/>
        <v>5</v>
      </c>
      <c r="DR26" s="537">
        <f t="shared" si="131"/>
        <v>15</v>
      </c>
      <c r="DS26" s="539">
        <v>13</v>
      </c>
      <c r="DT26" s="540"/>
      <c r="DU26" s="532">
        <f t="shared" si="98"/>
        <v>5</v>
      </c>
      <c r="DV26" s="532">
        <f t="shared" si="98"/>
        <v>15</v>
      </c>
      <c r="DW26" s="617">
        <v>4</v>
      </c>
      <c r="DX26" s="615">
        <f>DW7-DV26</f>
        <v>-9</v>
      </c>
      <c r="DY26" s="533">
        <f t="shared" si="99"/>
        <v>0</v>
      </c>
      <c r="DZ26" s="534">
        <f t="shared" si="100"/>
        <v>1</v>
      </c>
      <c r="EA26" s="228">
        <f t="shared" si="101"/>
        <v>3</v>
      </c>
      <c r="EB26" s="212"/>
      <c r="EC26" s="217"/>
      <c r="ED26" s="527">
        <v>13</v>
      </c>
      <c r="EE26" s="535">
        <f t="shared" si="132"/>
        <v>478</v>
      </c>
      <c r="EF26" s="536">
        <v>336</v>
      </c>
      <c r="EG26" s="528">
        <f t="shared" si="133"/>
        <v>5</v>
      </c>
      <c r="EH26" s="537">
        <f t="shared" si="133"/>
        <v>15</v>
      </c>
      <c r="EI26" s="538"/>
      <c r="EJ26" s="539">
        <v>13</v>
      </c>
      <c r="EK26" s="540"/>
      <c r="EL26" s="532">
        <f t="shared" si="102"/>
        <v>5</v>
      </c>
      <c r="EM26" s="532">
        <f t="shared" si="102"/>
        <v>15</v>
      </c>
      <c r="EN26" s="617">
        <v>7</v>
      </c>
      <c r="EO26" s="615">
        <f>EN7-EM26</f>
        <v>-1</v>
      </c>
      <c r="EP26" s="533">
        <f t="shared" si="103"/>
        <v>0</v>
      </c>
      <c r="EQ26" s="534">
        <f t="shared" si="104"/>
        <v>-2</v>
      </c>
      <c r="ER26" s="228">
        <f t="shared" si="105"/>
        <v>0</v>
      </c>
      <c r="ES26" s="212"/>
      <c r="ET26" s="217"/>
      <c r="EU26" s="527">
        <v>13</v>
      </c>
      <c r="EV26" s="535">
        <f t="shared" si="134"/>
        <v>478</v>
      </c>
      <c r="EW26" s="536">
        <v>336</v>
      </c>
      <c r="EX26" s="528">
        <f t="shared" si="135"/>
        <v>5</v>
      </c>
      <c r="EY26" s="537">
        <f t="shared" si="135"/>
        <v>15</v>
      </c>
      <c r="EZ26" s="539">
        <v>13</v>
      </c>
      <c r="FA26" s="540"/>
      <c r="FB26" s="532">
        <f t="shared" si="106"/>
        <v>5</v>
      </c>
      <c r="FC26" s="532">
        <f t="shared" si="106"/>
        <v>15</v>
      </c>
      <c r="FD26" s="617">
        <v>8</v>
      </c>
      <c r="FE26" s="615">
        <f>FD7-FC26</f>
        <v>7</v>
      </c>
      <c r="FF26" s="533">
        <f t="shared" si="107"/>
        <v>1</v>
      </c>
      <c r="FG26" s="534">
        <f t="shared" si="108"/>
        <v>-3</v>
      </c>
      <c r="FH26" s="228">
        <f t="shared" si="109"/>
        <v>0</v>
      </c>
      <c r="FI26" s="212"/>
      <c r="FJ26" s="217"/>
      <c r="FK26" s="527">
        <v>13</v>
      </c>
      <c r="FL26" s="535">
        <f t="shared" si="136"/>
        <v>478</v>
      </c>
      <c r="FM26" s="536">
        <v>336</v>
      </c>
      <c r="FN26" s="528">
        <f t="shared" si="137"/>
        <v>5</v>
      </c>
      <c r="FO26" s="537">
        <f t="shared" si="137"/>
        <v>15</v>
      </c>
      <c r="FP26" s="538"/>
      <c r="FQ26" s="539">
        <v>13</v>
      </c>
      <c r="FR26" s="540"/>
      <c r="FS26" s="532">
        <f t="shared" si="110"/>
        <v>5</v>
      </c>
      <c r="FT26" s="532">
        <f t="shared" si="110"/>
        <v>15</v>
      </c>
      <c r="FU26" s="617">
        <v>7</v>
      </c>
      <c r="FV26" s="615">
        <f>FU7-FT26</f>
        <v>8</v>
      </c>
      <c r="FW26" s="533">
        <f t="shared" si="111"/>
        <v>1</v>
      </c>
      <c r="FX26" s="534">
        <f t="shared" si="112"/>
        <v>-2</v>
      </c>
      <c r="FY26" s="228">
        <f t="shared" si="113"/>
        <v>1</v>
      </c>
      <c r="FZ26" s="212"/>
      <c r="GA26" s="217"/>
      <c r="GB26" s="527">
        <v>13</v>
      </c>
      <c r="GC26" s="535">
        <f t="shared" si="138"/>
        <v>478</v>
      </c>
      <c r="GD26" s="536">
        <v>336</v>
      </c>
      <c r="GE26" s="528">
        <f t="shared" si="139"/>
        <v>5</v>
      </c>
      <c r="GF26" s="537">
        <f t="shared" si="139"/>
        <v>15</v>
      </c>
      <c r="GG26" s="539">
        <v>13</v>
      </c>
      <c r="GH26" s="540"/>
      <c r="GI26" s="532">
        <f t="shared" si="114"/>
        <v>5</v>
      </c>
      <c r="GJ26" s="532">
        <f t="shared" si="114"/>
        <v>15</v>
      </c>
      <c r="GK26" s="617">
        <v>9</v>
      </c>
      <c r="GL26" s="615">
        <f>GK7-GJ26</f>
        <v>-2</v>
      </c>
      <c r="GM26" s="533">
        <f t="shared" si="115"/>
        <v>0</v>
      </c>
      <c r="GN26" s="534">
        <f t="shared" si="116"/>
        <v>-4</v>
      </c>
      <c r="GO26" s="228">
        <f t="shared" si="117"/>
        <v>0</v>
      </c>
      <c r="GP26" s="186"/>
      <c r="GQ26" s="773"/>
    </row>
    <row r="27" spans="1:199" s="698" customFormat="1" ht="16" customHeight="1">
      <c r="A27" s="686"/>
      <c r="B27" s="527">
        <v>14</v>
      </c>
      <c r="C27" s="607">
        <v>145</v>
      </c>
      <c r="D27" s="607">
        <v>110</v>
      </c>
      <c r="E27" s="608">
        <v>3</v>
      </c>
      <c r="F27" s="609">
        <v>7</v>
      </c>
      <c r="G27" s="772"/>
      <c r="H27" s="530">
        <v>14</v>
      </c>
      <c r="I27" s="531"/>
      <c r="J27" s="532">
        <f t="shared" si="70"/>
        <v>3</v>
      </c>
      <c r="K27" s="532">
        <f t="shared" si="70"/>
        <v>7</v>
      </c>
      <c r="L27" s="617">
        <v>3</v>
      </c>
      <c r="M27" s="615">
        <f>L7-K27</f>
        <v>9</v>
      </c>
      <c r="N27" s="533">
        <f t="shared" si="71"/>
        <v>1</v>
      </c>
      <c r="O27" s="534">
        <f t="shared" si="72"/>
        <v>0</v>
      </c>
      <c r="P27" s="228">
        <f t="shared" si="73"/>
        <v>3</v>
      </c>
      <c r="Q27" s="212"/>
      <c r="R27" s="217"/>
      <c r="S27" s="527">
        <v>14</v>
      </c>
      <c r="T27" s="535">
        <f t="shared" si="118"/>
        <v>145</v>
      </c>
      <c r="U27" s="536">
        <v>336</v>
      </c>
      <c r="V27" s="528">
        <f t="shared" si="119"/>
        <v>3</v>
      </c>
      <c r="W27" s="537">
        <f t="shared" si="119"/>
        <v>7</v>
      </c>
      <c r="X27" s="539">
        <v>14</v>
      </c>
      <c r="Y27" s="540"/>
      <c r="Z27" s="532">
        <f t="shared" si="74"/>
        <v>3</v>
      </c>
      <c r="AA27" s="532">
        <f t="shared" si="74"/>
        <v>7</v>
      </c>
      <c r="AB27" s="617">
        <v>3</v>
      </c>
      <c r="AC27" s="615">
        <f>AB7-AA27</f>
        <v>10</v>
      </c>
      <c r="AD27" s="533">
        <f t="shared" si="75"/>
        <v>1</v>
      </c>
      <c r="AE27" s="534">
        <f t="shared" si="76"/>
        <v>0</v>
      </c>
      <c r="AF27" s="228">
        <f t="shared" si="77"/>
        <v>3</v>
      </c>
      <c r="AG27" s="212"/>
      <c r="AH27" s="217"/>
      <c r="AI27" s="527">
        <v>14</v>
      </c>
      <c r="AJ27" s="535">
        <f t="shared" si="120"/>
        <v>145</v>
      </c>
      <c r="AK27" s="536">
        <v>336</v>
      </c>
      <c r="AL27" s="528">
        <f t="shared" si="121"/>
        <v>3</v>
      </c>
      <c r="AM27" s="537">
        <f t="shared" si="121"/>
        <v>7</v>
      </c>
      <c r="AN27" s="538"/>
      <c r="AO27" s="539">
        <v>14</v>
      </c>
      <c r="AP27" s="540"/>
      <c r="AQ27" s="532">
        <f t="shared" si="78"/>
        <v>3</v>
      </c>
      <c r="AR27" s="532">
        <f t="shared" si="78"/>
        <v>7</v>
      </c>
      <c r="AS27" s="617">
        <v>4</v>
      </c>
      <c r="AT27" s="615">
        <f>AS7-AR27</f>
        <v>15</v>
      </c>
      <c r="AU27" s="533">
        <f t="shared" si="79"/>
        <v>1</v>
      </c>
      <c r="AV27" s="534">
        <f t="shared" si="80"/>
        <v>-1</v>
      </c>
      <c r="AW27" s="228">
        <f t="shared" si="81"/>
        <v>2</v>
      </c>
      <c r="AX27" s="212"/>
      <c r="AY27" s="217"/>
      <c r="AZ27" s="527">
        <v>14</v>
      </c>
      <c r="BA27" s="535">
        <f t="shared" si="122"/>
        <v>145</v>
      </c>
      <c r="BB27" s="536">
        <v>336</v>
      </c>
      <c r="BC27" s="528">
        <f t="shared" si="123"/>
        <v>3</v>
      </c>
      <c r="BD27" s="537">
        <f t="shared" si="123"/>
        <v>7</v>
      </c>
      <c r="BE27" s="539">
        <v>14</v>
      </c>
      <c r="BF27" s="540"/>
      <c r="BG27" s="532">
        <f t="shared" si="82"/>
        <v>3</v>
      </c>
      <c r="BH27" s="532">
        <f t="shared" si="82"/>
        <v>7</v>
      </c>
      <c r="BI27" s="617">
        <v>5</v>
      </c>
      <c r="BJ27" s="615">
        <f>BI7-BH27</f>
        <v>16</v>
      </c>
      <c r="BK27" s="533">
        <f t="shared" si="83"/>
        <v>1</v>
      </c>
      <c r="BL27" s="534">
        <f t="shared" si="84"/>
        <v>-2</v>
      </c>
      <c r="BM27" s="228">
        <f t="shared" si="85"/>
        <v>1</v>
      </c>
      <c r="BN27" s="212"/>
      <c r="BO27" s="217"/>
      <c r="BP27" s="527">
        <v>14</v>
      </c>
      <c r="BQ27" s="535">
        <f t="shared" si="124"/>
        <v>145</v>
      </c>
      <c r="BR27" s="536">
        <v>336</v>
      </c>
      <c r="BS27" s="528">
        <f t="shared" si="125"/>
        <v>3</v>
      </c>
      <c r="BT27" s="537">
        <f t="shared" si="125"/>
        <v>7</v>
      </c>
      <c r="BU27" s="538"/>
      <c r="BV27" s="539">
        <v>14</v>
      </c>
      <c r="BW27" s="540"/>
      <c r="BX27" s="532">
        <f t="shared" si="86"/>
        <v>3</v>
      </c>
      <c r="BY27" s="532">
        <f t="shared" si="86"/>
        <v>7</v>
      </c>
      <c r="BZ27" s="617">
        <v>5</v>
      </c>
      <c r="CA27" s="615">
        <f>BZ7-BY27</f>
        <v>15</v>
      </c>
      <c r="CB27" s="533">
        <f t="shared" si="87"/>
        <v>1</v>
      </c>
      <c r="CC27" s="534">
        <f t="shared" si="88"/>
        <v>-2</v>
      </c>
      <c r="CD27" s="228">
        <f t="shared" si="89"/>
        <v>1</v>
      </c>
      <c r="CE27" s="212"/>
      <c r="CF27" s="217"/>
      <c r="CG27" s="527">
        <v>14</v>
      </c>
      <c r="CH27" s="535">
        <f t="shared" si="126"/>
        <v>145</v>
      </c>
      <c r="CI27" s="536">
        <v>336</v>
      </c>
      <c r="CJ27" s="528">
        <f t="shared" si="127"/>
        <v>3</v>
      </c>
      <c r="CK27" s="537">
        <f t="shared" si="127"/>
        <v>7</v>
      </c>
      <c r="CL27" s="539">
        <v>14</v>
      </c>
      <c r="CM27" s="540"/>
      <c r="CN27" s="532">
        <f t="shared" si="90"/>
        <v>3</v>
      </c>
      <c r="CO27" s="532">
        <f t="shared" si="90"/>
        <v>7</v>
      </c>
      <c r="CP27" s="617">
        <v>6</v>
      </c>
      <c r="CQ27" s="615">
        <f>CP7-CO27</f>
        <v>21</v>
      </c>
      <c r="CR27" s="533">
        <f t="shared" si="91"/>
        <v>2</v>
      </c>
      <c r="CS27" s="534">
        <f t="shared" si="92"/>
        <v>-3</v>
      </c>
      <c r="CT27" s="228">
        <f t="shared" si="93"/>
        <v>1</v>
      </c>
      <c r="CU27" s="212"/>
      <c r="CV27" s="217"/>
      <c r="CW27" s="527">
        <v>14</v>
      </c>
      <c r="CX27" s="535">
        <f t="shared" si="128"/>
        <v>145</v>
      </c>
      <c r="CY27" s="536">
        <v>336</v>
      </c>
      <c r="CZ27" s="528">
        <f t="shared" si="129"/>
        <v>3</v>
      </c>
      <c r="DA27" s="537">
        <f t="shared" si="129"/>
        <v>7</v>
      </c>
      <c r="DB27" s="538"/>
      <c r="DC27" s="539">
        <v>14</v>
      </c>
      <c r="DD27" s="540"/>
      <c r="DE27" s="532">
        <f t="shared" si="94"/>
        <v>3</v>
      </c>
      <c r="DF27" s="532">
        <f t="shared" si="94"/>
        <v>7</v>
      </c>
      <c r="DG27" s="617">
        <v>3</v>
      </c>
      <c r="DH27" s="615">
        <f>DG7-DF27</f>
        <v>9</v>
      </c>
      <c r="DI27" s="533">
        <f t="shared" si="95"/>
        <v>1</v>
      </c>
      <c r="DJ27" s="534">
        <f t="shared" si="96"/>
        <v>0</v>
      </c>
      <c r="DK27" s="228">
        <f t="shared" si="97"/>
        <v>3</v>
      </c>
      <c r="DL27" s="212"/>
      <c r="DM27" s="217"/>
      <c r="DN27" s="527">
        <v>14</v>
      </c>
      <c r="DO27" s="535">
        <f t="shared" si="130"/>
        <v>145</v>
      </c>
      <c r="DP27" s="536">
        <v>336</v>
      </c>
      <c r="DQ27" s="528">
        <f t="shared" si="131"/>
        <v>3</v>
      </c>
      <c r="DR27" s="537">
        <f t="shared" si="131"/>
        <v>7</v>
      </c>
      <c r="DS27" s="539">
        <v>14</v>
      </c>
      <c r="DT27" s="540"/>
      <c r="DU27" s="532">
        <f t="shared" si="98"/>
        <v>3</v>
      </c>
      <c r="DV27" s="532">
        <f t="shared" si="98"/>
        <v>7</v>
      </c>
      <c r="DW27" s="617">
        <v>4</v>
      </c>
      <c r="DX27" s="615">
        <f>DW7-DV27</f>
        <v>-1</v>
      </c>
      <c r="DY27" s="533">
        <f t="shared" si="99"/>
        <v>0</v>
      </c>
      <c r="DZ27" s="534">
        <f t="shared" si="100"/>
        <v>-1</v>
      </c>
      <c r="EA27" s="228">
        <f t="shared" si="101"/>
        <v>1</v>
      </c>
      <c r="EB27" s="212"/>
      <c r="EC27" s="217"/>
      <c r="ED27" s="527">
        <v>14</v>
      </c>
      <c r="EE27" s="535">
        <f t="shared" si="132"/>
        <v>145</v>
      </c>
      <c r="EF27" s="536">
        <v>336</v>
      </c>
      <c r="EG27" s="528">
        <f t="shared" si="133"/>
        <v>3</v>
      </c>
      <c r="EH27" s="537">
        <f t="shared" si="133"/>
        <v>7</v>
      </c>
      <c r="EI27" s="538"/>
      <c r="EJ27" s="539">
        <v>14</v>
      </c>
      <c r="EK27" s="540"/>
      <c r="EL27" s="532">
        <f t="shared" si="102"/>
        <v>3</v>
      </c>
      <c r="EM27" s="532">
        <f t="shared" si="102"/>
        <v>7</v>
      </c>
      <c r="EN27" s="617">
        <v>3</v>
      </c>
      <c r="EO27" s="615">
        <f>EN7-EM27</f>
        <v>7</v>
      </c>
      <c r="EP27" s="533">
        <f t="shared" si="103"/>
        <v>1</v>
      </c>
      <c r="EQ27" s="534">
        <f t="shared" si="104"/>
        <v>0</v>
      </c>
      <c r="ER27" s="228">
        <f t="shared" si="105"/>
        <v>3</v>
      </c>
      <c r="ES27" s="212"/>
      <c r="ET27" s="217"/>
      <c r="EU27" s="527">
        <v>14</v>
      </c>
      <c r="EV27" s="535">
        <f t="shared" si="134"/>
        <v>145</v>
      </c>
      <c r="EW27" s="536">
        <v>336</v>
      </c>
      <c r="EX27" s="528">
        <f t="shared" si="135"/>
        <v>3</v>
      </c>
      <c r="EY27" s="537">
        <f t="shared" si="135"/>
        <v>7</v>
      </c>
      <c r="EZ27" s="539">
        <v>14</v>
      </c>
      <c r="FA27" s="540"/>
      <c r="FB27" s="532">
        <f t="shared" si="106"/>
        <v>3</v>
      </c>
      <c r="FC27" s="532">
        <f t="shared" si="106"/>
        <v>7</v>
      </c>
      <c r="FD27" s="617">
        <v>3</v>
      </c>
      <c r="FE27" s="615">
        <f>FD7-FC27</f>
        <v>15</v>
      </c>
      <c r="FF27" s="533">
        <f t="shared" si="107"/>
        <v>1</v>
      </c>
      <c r="FG27" s="534">
        <f t="shared" si="108"/>
        <v>0</v>
      </c>
      <c r="FH27" s="228">
        <f t="shared" si="109"/>
        <v>3</v>
      </c>
      <c r="FI27" s="212"/>
      <c r="FJ27" s="217"/>
      <c r="FK27" s="527">
        <v>14</v>
      </c>
      <c r="FL27" s="535">
        <f t="shared" si="136"/>
        <v>145</v>
      </c>
      <c r="FM27" s="536">
        <v>336</v>
      </c>
      <c r="FN27" s="528">
        <f t="shared" si="137"/>
        <v>3</v>
      </c>
      <c r="FO27" s="537">
        <f t="shared" si="137"/>
        <v>7</v>
      </c>
      <c r="FP27" s="538"/>
      <c r="FQ27" s="539">
        <v>14</v>
      </c>
      <c r="FR27" s="540"/>
      <c r="FS27" s="532">
        <f t="shared" si="110"/>
        <v>3</v>
      </c>
      <c r="FT27" s="532">
        <f t="shared" si="110"/>
        <v>7</v>
      </c>
      <c r="FU27" s="617">
        <v>4</v>
      </c>
      <c r="FV27" s="615">
        <f>FU7-FT27</f>
        <v>16</v>
      </c>
      <c r="FW27" s="533">
        <f t="shared" si="111"/>
        <v>1</v>
      </c>
      <c r="FX27" s="534">
        <f t="shared" si="112"/>
        <v>-1</v>
      </c>
      <c r="FY27" s="228">
        <f t="shared" si="113"/>
        <v>2</v>
      </c>
      <c r="FZ27" s="212"/>
      <c r="GA27" s="217"/>
      <c r="GB27" s="527">
        <v>14</v>
      </c>
      <c r="GC27" s="535">
        <f t="shared" si="138"/>
        <v>145</v>
      </c>
      <c r="GD27" s="536">
        <v>336</v>
      </c>
      <c r="GE27" s="528">
        <f t="shared" si="139"/>
        <v>3</v>
      </c>
      <c r="GF27" s="537">
        <f t="shared" si="139"/>
        <v>7</v>
      </c>
      <c r="GG27" s="539">
        <v>14</v>
      </c>
      <c r="GH27" s="540"/>
      <c r="GI27" s="532">
        <f t="shared" si="114"/>
        <v>3</v>
      </c>
      <c r="GJ27" s="532">
        <f t="shared" si="114"/>
        <v>7</v>
      </c>
      <c r="GK27" s="617">
        <v>4</v>
      </c>
      <c r="GL27" s="615">
        <f>GK7-GJ27</f>
        <v>6</v>
      </c>
      <c r="GM27" s="533">
        <f t="shared" si="115"/>
        <v>1</v>
      </c>
      <c r="GN27" s="534">
        <f t="shared" si="116"/>
        <v>-1</v>
      </c>
      <c r="GO27" s="228">
        <f t="shared" si="117"/>
        <v>2</v>
      </c>
      <c r="GP27" s="186"/>
      <c r="GQ27" s="773"/>
    </row>
    <row r="28" spans="1:199" s="698" customFormat="1" ht="16" customHeight="1">
      <c r="A28" s="686"/>
      <c r="B28" s="527">
        <v>15</v>
      </c>
      <c r="C28" s="607">
        <v>369</v>
      </c>
      <c r="D28" s="607">
        <v>417</v>
      </c>
      <c r="E28" s="608">
        <v>4</v>
      </c>
      <c r="F28" s="609">
        <v>1</v>
      </c>
      <c r="G28" s="772"/>
      <c r="H28" s="530">
        <v>15</v>
      </c>
      <c r="I28" s="531"/>
      <c r="J28" s="532">
        <f t="shared" si="70"/>
        <v>4</v>
      </c>
      <c r="K28" s="532">
        <f t="shared" si="70"/>
        <v>1</v>
      </c>
      <c r="L28" s="617">
        <v>5</v>
      </c>
      <c r="M28" s="615">
        <f>L7-K28</f>
        <v>15</v>
      </c>
      <c r="N28" s="533">
        <f t="shared" si="71"/>
        <v>1</v>
      </c>
      <c r="O28" s="534">
        <f t="shared" si="72"/>
        <v>-1</v>
      </c>
      <c r="P28" s="228">
        <f t="shared" si="73"/>
        <v>2</v>
      </c>
      <c r="Q28" s="212"/>
      <c r="R28" s="217"/>
      <c r="S28" s="527">
        <v>15</v>
      </c>
      <c r="T28" s="535">
        <f t="shared" si="118"/>
        <v>369</v>
      </c>
      <c r="U28" s="536">
        <v>336</v>
      </c>
      <c r="V28" s="528">
        <f t="shared" si="119"/>
        <v>4</v>
      </c>
      <c r="W28" s="537">
        <f t="shared" si="119"/>
        <v>1</v>
      </c>
      <c r="X28" s="539">
        <v>15</v>
      </c>
      <c r="Y28" s="540"/>
      <c r="Z28" s="532">
        <f t="shared" si="74"/>
        <v>4</v>
      </c>
      <c r="AA28" s="532">
        <f t="shared" si="74"/>
        <v>1</v>
      </c>
      <c r="AB28" s="617">
        <v>5</v>
      </c>
      <c r="AC28" s="615">
        <f>AB7-AA28</f>
        <v>16</v>
      </c>
      <c r="AD28" s="533">
        <f t="shared" si="75"/>
        <v>1</v>
      </c>
      <c r="AE28" s="534">
        <f t="shared" si="76"/>
        <v>-1</v>
      </c>
      <c r="AF28" s="228">
        <f t="shared" si="77"/>
        <v>2</v>
      </c>
      <c r="AG28" s="212"/>
      <c r="AH28" s="217"/>
      <c r="AI28" s="527">
        <v>15</v>
      </c>
      <c r="AJ28" s="535">
        <f t="shared" si="120"/>
        <v>369</v>
      </c>
      <c r="AK28" s="536">
        <v>336</v>
      </c>
      <c r="AL28" s="528">
        <f t="shared" si="121"/>
        <v>4</v>
      </c>
      <c r="AM28" s="537">
        <f t="shared" si="121"/>
        <v>1</v>
      </c>
      <c r="AN28" s="538"/>
      <c r="AO28" s="539">
        <v>15</v>
      </c>
      <c r="AP28" s="540"/>
      <c r="AQ28" s="532">
        <f t="shared" si="78"/>
        <v>4</v>
      </c>
      <c r="AR28" s="532">
        <f t="shared" si="78"/>
        <v>1</v>
      </c>
      <c r="AS28" s="617">
        <v>6</v>
      </c>
      <c r="AT28" s="615">
        <f>AS7-AR28</f>
        <v>21</v>
      </c>
      <c r="AU28" s="533">
        <f t="shared" si="79"/>
        <v>2</v>
      </c>
      <c r="AV28" s="534">
        <f t="shared" si="80"/>
        <v>-2</v>
      </c>
      <c r="AW28" s="228">
        <f t="shared" si="81"/>
        <v>2</v>
      </c>
      <c r="AX28" s="212"/>
      <c r="AY28" s="217"/>
      <c r="AZ28" s="527">
        <v>15</v>
      </c>
      <c r="BA28" s="535">
        <f t="shared" si="122"/>
        <v>369</v>
      </c>
      <c r="BB28" s="536">
        <v>336</v>
      </c>
      <c r="BC28" s="528">
        <f t="shared" si="123"/>
        <v>4</v>
      </c>
      <c r="BD28" s="537">
        <f t="shared" si="123"/>
        <v>1</v>
      </c>
      <c r="BE28" s="539">
        <v>15</v>
      </c>
      <c r="BF28" s="540"/>
      <c r="BG28" s="532">
        <f t="shared" si="82"/>
        <v>4</v>
      </c>
      <c r="BH28" s="532">
        <f t="shared" si="82"/>
        <v>1</v>
      </c>
      <c r="BI28" s="617">
        <v>6</v>
      </c>
      <c r="BJ28" s="615">
        <f>BI7-BH28</f>
        <v>22</v>
      </c>
      <c r="BK28" s="533">
        <f t="shared" si="83"/>
        <v>2</v>
      </c>
      <c r="BL28" s="534">
        <f t="shared" si="84"/>
        <v>-2</v>
      </c>
      <c r="BM28" s="228">
        <f t="shared" si="85"/>
        <v>2</v>
      </c>
      <c r="BN28" s="212"/>
      <c r="BO28" s="217"/>
      <c r="BP28" s="527">
        <v>15</v>
      </c>
      <c r="BQ28" s="535">
        <f t="shared" si="124"/>
        <v>369</v>
      </c>
      <c r="BR28" s="536">
        <v>336</v>
      </c>
      <c r="BS28" s="528">
        <f t="shared" si="125"/>
        <v>4</v>
      </c>
      <c r="BT28" s="537">
        <f t="shared" si="125"/>
        <v>1</v>
      </c>
      <c r="BU28" s="538"/>
      <c r="BV28" s="539">
        <v>15</v>
      </c>
      <c r="BW28" s="540"/>
      <c r="BX28" s="532">
        <f t="shared" si="86"/>
        <v>4</v>
      </c>
      <c r="BY28" s="532">
        <f t="shared" si="86"/>
        <v>1</v>
      </c>
      <c r="BZ28" s="617">
        <v>5</v>
      </c>
      <c r="CA28" s="615">
        <f>BZ7-BY28</f>
        <v>21</v>
      </c>
      <c r="CB28" s="533">
        <f t="shared" si="87"/>
        <v>2</v>
      </c>
      <c r="CC28" s="534">
        <f t="shared" si="88"/>
        <v>-1</v>
      </c>
      <c r="CD28" s="228">
        <f t="shared" si="89"/>
        <v>3</v>
      </c>
      <c r="CE28" s="212"/>
      <c r="CF28" s="217"/>
      <c r="CG28" s="527">
        <v>15</v>
      </c>
      <c r="CH28" s="535">
        <f t="shared" si="126"/>
        <v>369</v>
      </c>
      <c r="CI28" s="536">
        <v>336</v>
      </c>
      <c r="CJ28" s="528">
        <f t="shared" si="127"/>
        <v>4</v>
      </c>
      <c r="CK28" s="537">
        <f t="shared" si="127"/>
        <v>1</v>
      </c>
      <c r="CL28" s="539">
        <v>15</v>
      </c>
      <c r="CM28" s="540"/>
      <c r="CN28" s="532">
        <f t="shared" si="90"/>
        <v>4</v>
      </c>
      <c r="CO28" s="532">
        <f t="shared" si="90"/>
        <v>1</v>
      </c>
      <c r="CP28" s="617">
        <v>8</v>
      </c>
      <c r="CQ28" s="615">
        <f>CP7-CO28</f>
        <v>27</v>
      </c>
      <c r="CR28" s="533">
        <f t="shared" si="91"/>
        <v>2</v>
      </c>
      <c r="CS28" s="534">
        <f t="shared" si="92"/>
        <v>-4</v>
      </c>
      <c r="CT28" s="228">
        <f t="shared" si="93"/>
        <v>0</v>
      </c>
      <c r="CU28" s="212"/>
      <c r="CV28" s="217"/>
      <c r="CW28" s="527">
        <v>15</v>
      </c>
      <c r="CX28" s="535">
        <f t="shared" si="128"/>
        <v>369</v>
      </c>
      <c r="CY28" s="536">
        <v>336</v>
      </c>
      <c r="CZ28" s="528">
        <f t="shared" si="129"/>
        <v>4</v>
      </c>
      <c r="DA28" s="537">
        <f t="shared" si="129"/>
        <v>1</v>
      </c>
      <c r="DB28" s="538"/>
      <c r="DC28" s="539">
        <v>15</v>
      </c>
      <c r="DD28" s="540"/>
      <c r="DE28" s="532">
        <f t="shared" si="94"/>
        <v>4</v>
      </c>
      <c r="DF28" s="532">
        <f t="shared" si="94"/>
        <v>1</v>
      </c>
      <c r="DG28" s="617">
        <v>6</v>
      </c>
      <c r="DH28" s="615">
        <f>DG7-DF28</f>
        <v>15</v>
      </c>
      <c r="DI28" s="533">
        <f t="shared" si="95"/>
        <v>1</v>
      </c>
      <c r="DJ28" s="534">
        <f t="shared" si="96"/>
        <v>-2</v>
      </c>
      <c r="DK28" s="228">
        <f t="shared" si="97"/>
        <v>1</v>
      </c>
      <c r="DL28" s="212"/>
      <c r="DM28" s="217"/>
      <c r="DN28" s="527">
        <v>15</v>
      </c>
      <c r="DO28" s="535">
        <f t="shared" si="130"/>
        <v>369</v>
      </c>
      <c r="DP28" s="536">
        <v>336</v>
      </c>
      <c r="DQ28" s="528">
        <f t="shared" si="131"/>
        <v>4</v>
      </c>
      <c r="DR28" s="537">
        <f t="shared" si="131"/>
        <v>1</v>
      </c>
      <c r="DS28" s="539">
        <v>15</v>
      </c>
      <c r="DT28" s="540"/>
      <c r="DU28" s="532">
        <f t="shared" si="98"/>
        <v>4</v>
      </c>
      <c r="DV28" s="532">
        <f t="shared" si="98"/>
        <v>1</v>
      </c>
      <c r="DW28" s="617">
        <v>4</v>
      </c>
      <c r="DX28" s="615">
        <f>DW7-DV28</f>
        <v>5</v>
      </c>
      <c r="DY28" s="533">
        <f t="shared" si="99"/>
        <v>1</v>
      </c>
      <c r="DZ28" s="534">
        <f t="shared" si="100"/>
        <v>0</v>
      </c>
      <c r="EA28" s="228">
        <f t="shared" si="101"/>
        <v>3</v>
      </c>
      <c r="EB28" s="212"/>
      <c r="EC28" s="217"/>
      <c r="ED28" s="527">
        <v>15</v>
      </c>
      <c r="EE28" s="535">
        <f t="shared" si="132"/>
        <v>369</v>
      </c>
      <c r="EF28" s="536">
        <v>336</v>
      </c>
      <c r="EG28" s="528">
        <f t="shared" si="133"/>
        <v>4</v>
      </c>
      <c r="EH28" s="537">
        <f t="shared" si="133"/>
        <v>1</v>
      </c>
      <c r="EI28" s="538"/>
      <c r="EJ28" s="539">
        <v>15</v>
      </c>
      <c r="EK28" s="540"/>
      <c r="EL28" s="532">
        <f t="shared" si="102"/>
        <v>4</v>
      </c>
      <c r="EM28" s="532">
        <f t="shared" si="102"/>
        <v>1</v>
      </c>
      <c r="EN28" s="617">
        <v>6</v>
      </c>
      <c r="EO28" s="615">
        <f>EN7-EM28</f>
        <v>13</v>
      </c>
      <c r="EP28" s="533">
        <f t="shared" si="103"/>
        <v>1</v>
      </c>
      <c r="EQ28" s="534">
        <f t="shared" si="104"/>
        <v>-2</v>
      </c>
      <c r="ER28" s="228">
        <f t="shared" si="105"/>
        <v>1</v>
      </c>
      <c r="ES28" s="212"/>
      <c r="ET28" s="217"/>
      <c r="EU28" s="527">
        <v>15</v>
      </c>
      <c r="EV28" s="535">
        <f t="shared" si="134"/>
        <v>369</v>
      </c>
      <c r="EW28" s="536">
        <v>336</v>
      </c>
      <c r="EX28" s="528">
        <f t="shared" si="135"/>
        <v>4</v>
      </c>
      <c r="EY28" s="537">
        <f t="shared" si="135"/>
        <v>1</v>
      </c>
      <c r="EZ28" s="539">
        <v>15</v>
      </c>
      <c r="FA28" s="540"/>
      <c r="FB28" s="532">
        <f t="shared" si="106"/>
        <v>4</v>
      </c>
      <c r="FC28" s="532">
        <f t="shared" si="106"/>
        <v>1</v>
      </c>
      <c r="FD28" s="617">
        <v>5</v>
      </c>
      <c r="FE28" s="615">
        <f>FD7-FC28</f>
        <v>21</v>
      </c>
      <c r="FF28" s="533">
        <f t="shared" si="107"/>
        <v>2</v>
      </c>
      <c r="FG28" s="534">
        <f t="shared" si="108"/>
        <v>-1</v>
      </c>
      <c r="FH28" s="228">
        <f t="shared" si="109"/>
        <v>3</v>
      </c>
      <c r="FI28" s="212"/>
      <c r="FJ28" s="217"/>
      <c r="FK28" s="527">
        <v>15</v>
      </c>
      <c r="FL28" s="535">
        <f t="shared" si="136"/>
        <v>369</v>
      </c>
      <c r="FM28" s="536">
        <v>336</v>
      </c>
      <c r="FN28" s="528">
        <f t="shared" si="137"/>
        <v>4</v>
      </c>
      <c r="FO28" s="537">
        <f t="shared" si="137"/>
        <v>1</v>
      </c>
      <c r="FP28" s="538"/>
      <c r="FQ28" s="539">
        <v>15</v>
      </c>
      <c r="FR28" s="540"/>
      <c r="FS28" s="532">
        <f t="shared" si="110"/>
        <v>4</v>
      </c>
      <c r="FT28" s="532">
        <f t="shared" si="110"/>
        <v>1</v>
      </c>
      <c r="FU28" s="617">
        <v>5</v>
      </c>
      <c r="FV28" s="615">
        <f>FU7-FT28</f>
        <v>22</v>
      </c>
      <c r="FW28" s="533">
        <f t="shared" si="111"/>
        <v>2</v>
      </c>
      <c r="FX28" s="534">
        <f t="shared" si="112"/>
        <v>-1</v>
      </c>
      <c r="FY28" s="228">
        <f t="shared" si="113"/>
        <v>3</v>
      </c>
      <c r="FZ28" s="212"/>
      <c r="GA28" s="217"/>
      <c r="GB28" s="527">
        <v>15</v>
      </c>
      <c r="GC28" s="535">
        <f t="shared" si="138"/>
        <v>369</v>
      </c>
      <c r="GD28" s="536">
        <v>336</v>
      </c>
      <c r="GE28" s="528">
        <f t="shared" si="139"/>
        <v>4</v>
      </c>
      <c r="GF28" s="537">
        <f t="shared" si="139"/>
        <v>1</v>
      </c>
      <c r="GG28" s="539">
        <v>15</v>
      </c>
      <c r="GH28" s="540"/>
      <c r="GI28" s="532">
        <f t="shared" si="114"/>
        <v>4</v>
      </c>
      <c r="GJ28" s="532">
        <f t="shared" si="114"/>
        <v>1</v>
      </c>
      <c r="GK28" s="617">
        <v>5</v>
      </c>
      <c r="GL28" s="615">
        <f>GK7-GJ28</f>
        <v>12</v>
      </c>
      <c r="GM28" s="533">
        <f t="shared" si="115"/>
        <v>1</v>
      </c>
      <c r="GN28" s="534">
        <f t="shared" si="116"/>
        <v>-1</v>
      </c>
      <c r="GO28" s="228">
        <f t="shared" si="117"/>
        <v>2</v>
      </c>
      <c r="GP28" s="186"/>
      <c r="GQ28" s="773"/>
    </row>
    <row r="29" spans="1:199" s="698" customFormat="1" ht="16" customHeight="1">
      <c r="A29" s="703"/>
      <c r="B29" s="527">
        <v>16</v>
      </c>
      <c r="C29" s="607">
        <v>466</v>
      </c>
      <c r="D29" s="607">
        <v>412</v>
      </c>
      <c r="E29" s="608">
        <v>5</v>
      </c>
      <c r="F29" s="609">
        <v>9</v>
      </c>
      <c r="G29" s="772"/>
      <c r="H29" s="530">
        <v>16</v>
      </c>
      <c r="I29" s="531"/>
      <c r="J29" s="532">
        <f t="shared" si="70"/>
        <v>5</v>
      </c>
      <c r="K29" s="532">
        <f t="shared" si="70"/>
        <v>9</v>
      </c>
      <c r="L29" s="617">
        <v>6</v>
      </c>
      <c r="M29" s="615">
        <f>L7-K29</f>
        <v>7</v>
      </c>
      <c r="N29" s="533">
        <f t="shared" si="71"/>
        <v>1</v>
      </c>
      <c r="O29" s="534">
        <f t="shared" si="72"/>
        <v>-1</v>
      </c>
      <c r="P29" s="228">
        <f t="shared" si="73"/>
        <v>2</v>
      </c>
      <c r="Q29" s="212"/>
      <c r="R29" s="545"/>
      <c r="S29" s="527">
        <v>16</v>
      </c>
      <c r="T29" s="535">
        <f t="shared" si="118"/>
        <v>466</v>
      </c>
      <c r="U29" s="536">
        <v>336</v>
      </c>
      <c r="V29" s="528">
        <f t="shared" si="119"/>
        <v>5</v>
      </c>
      <c r="W29" s="537">
        <f t="shared" si="119"/>
        <v>9</v>
      </c>
      <c r="X29" s="539">
        <v>16</v>
      </c>
      <c r="Y29" s="540"/>
      <c r="Z29" s="532">
        <f t="shared" si="74"/>
        <v>5</v>
      </c>
      <c r="AA29" s="532">
        <f t="shared" si="74"/>
        <v>9</v>
      </c>
      <c r="AB29" s="617">
        <v>8</v>
      </c>
      <c r="AC29" s="615">
        <f>AB7-AA29</f>
        <v>8</v>
      </c>
      <c r="AD29" s="533">
        <f t="shared" si="75"/>
        <v>1</v>
      </c>
      <c r="AE29" s="534">
        <f t="shared" si="76"/>
        <v>-3</v>
      </c>
      <c r="AF29" s="228">
        <f t="shared" si="77"/>
        <v>0</v>
      </c>
      <c r="AG29" s="212"/>
      <c r="AH29" s="545"/>
      <c r="AI29" s="527">
        <v>16</v>
      </c>
      <c r="AJ29" s="535">
        <f t="shared" si="120"/>
        <v>466</v>
      </c>
      <c r="AK29" s="536">
        <v>336</v>
      </c>
      <c r="AL29" s="528">
        <f t="shared" si="121"/>
        <v>5</v>
      </c>
      <c r="AM29" s="537">
        <f t="shared" si="121"/>
        <v>9</v>
      </c>
      <c r="AN29" s="538"/>
      <c r="AO29" s="539">
        <v>16</v>
      </c>
      <c r="AP29" s="540"/>
      <c r="AQ29" s="532">
        <f t="shared" si="78"/>
        <v>5</v>
      </c>
      <c r="AR29" s="532">
        <f t="shared" si="78"/>
        <v>9</v>
      </c>
      <c r="AS29" s="617">
        <v>6</v>
      </c>
      <c r="AT29" s="615">
        <f>AS7-AR29</f>
        <v>13</v>
      </c>
      <c r="AU29" s="533">
        <f t="shared" si="79"/>
        <v>1</v>
      </c>
      <c r="AV29" s="534">
        <f t="shared" si="80"/>
        <v>-1</v>
      </c>
      <c r="AW29" s="228">
        <f t="shared" si="81"/>
        <v>2</v>
      </c>
      <c r="AX29" s="212"/>
      <c r="AY29" s="545"/>
      <c r="AZ29" s="527">
        <v>16</v>
      </c>
      <c r="BA29" s="535">
        <f t="shared" si="122"/>
        <v>466</v>
      </c>
      <c r="BB29" s="536">
        <v>336</v>
      </c>
      <c r="BC29" s="528">
        <f t="shared" si="123"/>
        <v>5</v>
      </c>
      <c r="BD29" s="537">
        <f t="shared" si="123"/>
        <v>9</v>
      </c>
      <c r="BE29" s="539">
        <v>16</v>
      </c>
      <c r="BF29" s="540"/>
      <c r="BG29" s="532">
        <f t="shared" si="82"/>
        <v>5</v>
      </c>
      <c r="BH29" s="532">
        <f t="shared" si="82"/>
        <v>9</v>
      </c>
      <c r="BI29" s="617">
        <v>7</v>
      </c>
      <c r="BJ29" s="615">
        <f>BI7-BH29</f>
        <v>14</v>
      </c>
      <c r="BK29" s="533">
        <f t="shared" si="83"/>
        <v>1</v>
      </c>
      <c r="BL29" s="534">
        <f t="shared" si="84"/>
        <v>-2</v>
      </c>
      <c r="BM29" s="228">
        <f t="shared" si="85"/>
        <v>1</v>
      </c>
      <c r="BN29" s="212"/>
      <c r="BO29" s="545"/>
      <c r="BP29" s="527">
        <v>16</v>
      </c>
      <c r="BQ29" s="535">
        <f t="shared" si="124"/>
        <v>466</v>
      </c>
      <c r="BR29" s="536">
        <v>336</v>
      </c>
      <c r="BS29" s="528">
        <f t="shared" si="125"/>
        <v>5</v>
      </c>
      <c r="BT29" s="537">
        <f t="shared" si="125"/>
        <v>9</v>
      </c>
      <c r="BU29" s="538"/>
      <c r="BV29" s="539">
        <v>16</v>
      </c>
      <c r="BW29" s="540"/>
      <c r="BX29" s="532">
        <f t="shared" si="86"/>
        <v>5</v>
      </c>
      <c r="BY29" s="532">
        <f t="shared" si="86"/>
        <v>9</v>
      </c>
      <c r="BZ29" s="617">
        <v>7</v>
      </c>
      <c r="CA29" s="615">
        <f>BZ7-BY29</f>
        <v>13</v>
      </c>
      <c r="CB29" s="533">
        <f t="shared" si="87"/>
        <v>1</v>
      </c>
      <c r="CC29" s="534">
        <f t="shared" si="88"/>
        <v>-2</v>
      </c>
      <c r="CD29" s="228">
        <f t="shared" si="89"/>
        <v>1</v>
      </c>
      <c r="CE29" s="212"/>
      <c r="CF29" s="545"/>
      <c r="CG29" s="527">
        <v>16</v>
      </c>
      <c r="CH29" s="535">
        <f t="shared" si="126"/>
        <v>466</v>
      </c>
      <c r="CI29" s="536">
        <v>336</v>
      </c>
      <c r="CJ29" s="528">
        <f t="shared" si="127"/>
        <v>5</v>
      </c>
      <c r="CK29" s="537">
        <f t="shared" si="127"/>
        <v>9</v>
      </c>
      <c r="CL29" s="539">
        <v>16</v>
      </c>
      <c r="CM29" s="540"/>
      <c r="CN29" s="532">
        <f t="shared" si="90"/>
        <v>5</v>
      </c>
      <c r="CO29" s="532">
        <f t="shared" si="90"/>
        <v>9</v>
      </c>
      <c r="CP29" s="617">
        <v>7</v>
      </c>
      <c r="CQ29" s="615">
        <f>CP7-CO29</f>
        <v>19</v>
      </c>
      <c r="CR29" s="533">
        <f t="shared" si="91"/>
        <v>2</v>
      </c>
      <c r="CS29" s="534">
        <f t="shared" si="92"/>
        <v>-2</v>
      </c>
      <c r="CT29" s="228">
        <f t="shared" si="93"/>
        <v>2</v>
      </c>
      <c r="CU29" s="212"/>
      <c r="CV29" s="545"/>
      <c r="CW29" s="527">
        <v>16</v>
      </c>
      <c r="CX29" s="535">
        <f t="shared" si="128"/>
        <v>466</v>
      </c>
      <c r="CY29" s="536">
        <v>336</v>
      </c>
      <c r="CZ29" s="528">
        <f t="shared" si="129"/>
        <v>5</v>
      </c>
      <c r="DA29" s="537">
        <f t="shared" si="129"/>
        <v>9</v>
      </c>
      <c r="DB29" s="538"/>
      <c r="DC29" s="539">
        <v>16</v>
      </c>
      <c r="DD29" s="540"/>
      <c r="DE29" s="532">
        <f t="shared" si="94"/>
        <v>5</v>
      </c>
      <c r="DF29" s="532">
        <f t="shared" si="94"/>
        <v>9</v>
      </c>
      <c r="DG29" s="617">
        <v>5</v>
      </c>
      <c r="DH29" s="615">
        <f>DG7-DF29</f>
        <v>7</v>
      </c>
      <c r="DI29" s="533">
        <f t="shared" si="95"/>
        <v>1</v>
      </c>
      <c r="DJ29" s="534">
        <f t="shared" si="96"/>
        <v>0</v>
      </c>
      <c r="DK29" s="228">
        <f t="shared" si="97"/>
        <v>3</v>
      </c>
      <c r="DL29" s="212"/>
      <c r="DM29" s="545"/>
      <c r="DN29" s="527">
        <v>16</v>
      </c>
      <c r="DO29" s="535">
        <f t="shared" si="130"/>
        <v>466</v>
      </c>
      <c r="DP29" s="536">
        <v>336</v>
      </c>
      <c r="DQ29" s="528">
        <f t="shared" si="131"/>
        <v>5</v>
      </c>
      <c r="DR29" s="537">
        <f t="shared" si="131"/>
        <v>9</v>
      </c>
      <c r="DS29" s="539">
        <v>16</v>
      </c>
      <c r="DT29" s="540"/>
      <c r="DU29" s="532">
        <f t="shared" si="98"/>
        <v>5</v>
      </c>
      <c r="DV29" s="532">
        <f t="shared" si="98"/>
        <v>9</v>
      </c>
      <c r="DW29" s="617">
        <v>5</v>
      </c>
      <c r="DX29" s="615">
        <f>DW7-DV29</f>
        <v>-3</v>
      </c>
      <c r="DY29" s="533">
        <f t="shared" si="99"/>
        <v>0</v>
      </c>
      <c r="DZ29" s="534">
        <f t="shared" si="100"/>
        <v>0</v>
      </c>
      <c r="EA29" s="228">
        <f t="shared" si="101"/>
        <v>2</v>
      </c>
      <c r="EB29" s="212"/>
      <c r="EC29" s="545"/>
      <c r="ED29" s="527">
        <v>16</v>
      </c>
      <c r="EE29" s="535">
        <f t="shared" si="132"/>
        <v>466</v>
      </c>
      <c r="EF29" s="536">
        <v>336</v>
      </c>
      <c r="EG29" s="528">
        <f t="shared" si="133"/>
        <v>5</v>
      </c>
      <c r="EH29" s="537">
        <f t="shared" si="133"/>
        <v>9</v>
      </c>
      <c r="EI29" s="538"/>
      <c r="EJ29" s="539">
        <v>16</v>
      </c>
      <c r="EK29" s="540"/>
      <c r="EL29" s="532">
        <f t="shared" si="102"/>
        <v>5</v>
      </c>
      <c r="EM29" s="532">
        <f t="shared" si="102"/>
        <v>9</v>
      </c>
      <c r="EN29" s="617">
        <v>6</v>
      </c>
      <c r="EO29" s="615">
        <f>EN7-EM29</f>
        <v>5</v>
      </c>
      <c r="EP29" s="533">
        <f t="shared" si="103"/>
        <v>1</v>
      </c>
      <c r="EQ29" s="534">
        <f t="shared" si="104"/>
        <v>-1</v>
      </c>
      <c r="ER29" s="228">
        <f t="shared" si="105"/>
        <v>2</v>
      </c>
      <c r="ES29" s="212"/>
      <c r="ET29" s="545"/>
      <c r="EU29" s="527">
        <v>16</v>
      </c>
      <c r="EV29" s="535">
        <f t="shared" si="134"/>
        <v>466</v>
      </c>
      <c r="EW29" s="536">
        <v>336</v>
      </c>
      <c r="EX29" s="528">
        <f t="shared" si="135"/>
        <v>5</v>
      </c>
      <c r="EY29" s="537">
        <f t="shared" si="135"/>
        <v>9</v>
      </c>
      <c r="EZ29" s="539">
        <v>16</v>
      </c>
      <c r="FA29" s="540"/>
      <c r="FB29" s="532">
        <f t="shared" si="106"/>
        <v>5</v>
      </c>
      <c r="FC29" s="532">
        <f t="shared" si="106"/>
        <v>9</v>
      </c>
      <c r="FD29" s="617">
        <v>6</v>
      </c>
      <c r="FE29" s="615">
        <f>FD7-FC29</f>
        <v>13</v>
      </c>
      <c r="FF29" s="533">
        <f t="shared" si="107"/>
        <v>1</v>
      </c>
      <c r="FG29" s="534">
        <f t="shared" si="108"/>
        <v>-1</v>
      </c>
      <c r="FH29" s="228">
        <f t="shared" si="109"/>
        <v>2</v>
      </c>
      <c r="FI29" s="212"/>
      <c r="FJ29" s="545"/>
      <c r="FK29" s="527">
        <v>16</v>
      </c>
      <c r="FL29" s="535">
        <f t="shared" si="136"/>
        <v>466</v>
      </c>
      <c r="FM29" s="536">
        <v>336</v>
      </c>
      <c r="FN29" s="528">
        <f t="shared" si="137"/>
        <v>5</v>
      </c>
      <c r="FO29" s="537">
        <f t="shared" si="137"/>
        <v>9</v>
      </c>
      <c r="FP29" s="538"/>
      <c r="FQ29" s="539">
        <v>16</v>
      </c>
      <c r="FR29" s="540"/>
      <c r="FS29" s="532">
        <f t="shared" si="110"/>
        <v>5</v>
      </c>
      <c r="FT29" s="532">
        <f t="shared" si="110"/>
        <v>9</v>
      </c>
      <c r="FU29" s="617">
        <v>6</v>
      </c>
      <c r="FV29" s="615">
        <f>FU7-FT29</f>
        <v>14</v>
      </c>
      <c r="FW29" s="533">
        <f t="shared" si="111"/>
        <v>1</v>
      </c>
      <c r="FX29" s="534">
        <f t="shared" si="112"/>
        <v>-1</v>
      </c>
      <c r="FY29" s="228">
        <f t="shared" si="113"/>
        <v>2</v>
      </c>
      <c r="FZ29" s="212"/>
      <c r="GA29" s="545"/>
      <c r="GB29" s="527">
        <v>16</v>
      </c>
      <c r="GC29" s="535">
        <f t="shared" si="138"/>
        <v>466</v>
      </c>
      <c r="GD29" s="536">
        <v>336</v>
      </c>
      <c r="GE29" s="528">
        <f t="shared" si="139"/>
        <v>5</v>
      </c>
      <c r="GF29" s="537">
        <f t="shared" si="139"/>
        <v>9</v>
      </c>
      <c r="GG29" s="539">
        <v>16</v>
      </c>
      <c r="GH29" s="540"/>
      <c r="GI29" s="532">
        <f t="shared" si="114"/>
        <v>5</v>
      </c>
      <c r="GJ29" s="532">
        <f t="shared" si="114"/>
        <v>9</v>
      </c>
      <c r="GK29" s="617">
        <v>5</v>
      </c>
      <c r="GL29" s="615">
        <f>GK7-GJ29</f>
        <v>4</v>
      </c>
      <c r="GM29" s="533">
        <f t="shared" si="115"/>
        <v>1</v>
      </c>
      <c r="GN29" s="534">
        <f t="shared" si="116"/>
        <v>0</v>
      </c>
      <c r="GO29" s="228">
        <f t="shared" si="117"/>
        <v>3</v>
      </c>
      <c r="GP29" s="186"/>
      <c r="GQ29" s="773"/>
    </row>
    <row r="30" spans="1:199" s="698" customFormat="1" ht="16" customHeight="1">
      <c r="A30" s="703"/>
      <c r="B30" s="527">
        <v>17</v>
      </c>
      <c r="C30" s="607">
        <v>265</v>
      </c>
      <c r="D30" s="607">
        <v>138</v>
      </c>
      <c r="E30" s="608">
        <v>4</v>
      </c>
      <c r="F30" s="609">
        <v>17</v>
      </c>
      <c r="G30" s="772"/>
      <c r="H30" s="530">
        <v>17</v>
      </c>
      <c r="I30" s="531"/>
      <c r="J30" s="532">
        <f t="shared" si="70"/>
        <v>4</v>
      </c>
      <c r="K30" s="532">
        <f t="shared" si="70"/>
        <v>17</v>
      </c>
      <c r="L30" s="617">
        <v>5</v>
      </c>
      <c r="M30" s="615">
        <f>L7-K30</f>
        <v>-1</v>
      </c>
      <c r="N30" s="533">
        <f t="shared" si="71"/>
        <v>0</v>
      </c>
      <c r="O30" s="534">
        <f t="shared" si="72"/>
        <v>-1</v>
      </c>
      <c r="P30" s="228">
        <f t="shared" si="73"/>
        <v>1</v>
      </c>
      <c r="Q30" s="212"/>
      <c r="R30" s="545"/>
      <c r="S30" s="527">
        <v>17</v>
      </c>
      <c r="T30" s="535">
        <f t="shared" si="118"/>
        <v>265</v>
      </c>
      <c r="U30" s="536">
        <v>336</v>
      </c>
      <c r="V30" s="528">
        <f t="shared" si="119"/>
        <v>4</v>
      </c>
      <c r="W30" s="537">
        <f t="shared" si="119"/>
        <v>17</v>
      </c>
      <c r="X30" s="539">
        <v>17</v>
      </c>
      <c r="Y30" s="540"/>
      <c r="Z30" s="532">
        <f t="shared" si="74"/>
        <v>4</v>
      </c>
      <c r="AA30" s="532">
        <f t="shared" si="74"/>
        <v>17</v>
      </c>
      <c r="AB30" s="617">
        <v>6</v>
      </c>
      <c r="AC30" s="615">
        <f>AB7-AA30</f>
        <v>0</v>
      </c>
      <c r="AD30" s="533">
        <f t="shared" si="75"/>
        <v>1</v>
      </c>
      <c r="AE30" s="534">
        <f t="shared" si="76"/>
        <v>-2</v>
      </c>
      <c r="AF30" s="228">
        <f t="shared" si="77"/>
        <v>1</v>
      </c>
      <c r="AG30" s="212"/>
      <c r="AH30" s="545"/>
      <c r="AI30" s="527">
        <v>17</v>
      </c>
      <c r="AJ30" s="535">
        <f t="shared" si="120"/>
        <v>265</v>
      </c>
      <c r="AK30" s="536">
        <v>336</v>
      </c>
      <c r="AL30" s="528">
        <f t="shared" si="121"/>
        <v>4</v>
      </c>
      <c r="AM30" s="537">
        <f t="shared" si="121"/>
        <v>17</v>
      </c>
      <c r="AN30" s="538"/>
      <c r="AO30" s="539">
        <v>17</v>
      </c>
      <c r="AP30" s="540"/>
      <c r="AQ30" s="532">
        <f t="shared" si="78"/>
        <v>4</v>
      </c>
      <c r="AR30" s="532">
        <f t="shared" si="78"/>
        <v>17</v>
      </c>
      <c r="AS30" s="617">
        <v>4</v>
      </c>
      <c r="AT30" s="615">
        <f>AS7-AR30</f>
        <v>5</v>
      </c>
      <c r="AU30" s="533">
        <f t="shared" si="79"/>
        <v>1</v>
      </c>
      <c r="AV30" s="534">
        <f t="shared" si="80"/>
        <v>0</v>
      </c>
      <c r="AW30" s="228">
        <f t="shared" si="81"/>
        <v>3</v>
      </c>
      <c r="AX30" s="212"/>
      <c r="AY30" s="545"/>
      <c r="AZ30" s="527">
        <v>17</v>
      </c>
      <c r="BA30" s="535">
        <f t="shared" si="122"/>
        <v>265</v>
      </c>
      <c r="BB30" s="536">
        <v>336</v>
      </c>
      <c r="BC30" s="528">
        <f t="shared" si="123"/>
        <v>4</v>
      </c>
      <c r="BD30" s="537">
        <f t="shared" si="123"/>
        <v>17</v>
      </c>
      <c r="BE30" s="539">
        <v>17</v>
      </c>
      <c r="BF30" s="540"/>
      <c r="BG30" s="532">
        <f t="shared" si="82"/>
        <v>4</v>
      </c>
      <c r="BH30" s="532">
        <f t="shared" si="82"/>
        <v>17</v>
      </c>
      <c r="BI30" s="617">
        <v>7</v>
      </c>
      <c r="BJ30" s="615">
        <f>BI7-BH30</f>
        <v>6</v>
      </c>
      <c r="BK30" s="533">
        <f t="shared" si="83"/>
        <v>1</v>
      </c>
      <c r="BL30" s="534">
        <f t="shared" si="84"/>
        <v>-3</v>
      </c>
      <c r="BM30" s="228">
        <f t="shared" si="85"/>
        <v>0</v>
      </c>
      <c r="BN30" s="212"/>
      <c r="BO30" s="545"/>
      <c r="BP30" s="527">
        <v>17</v>
      </c>
      <c r="BQ30" s="535">
        <f t="shared" si="124"/>
        <v>265</v>
      </c>
      <c r="BR30" s="536">
        <v>336</v>
      </c>
      <c r="BS30" s="528">
        <f t="shared" si="125"/>
        <v>4</v>
      </c>
      <c r="BT30" s="537">
        <f t="shared" si="125"/>
        <v>17</v>
      </c>
      <c r="BU30" s="538"/>
      <c r="BV30" s="539">
        <v>17</v>
      </c>
      <c r="BW30" s="540"/>
      <c r="BX30" s="532">
        <f t="shared" si="86"/>
        <v>4</v>
      </c>
      <c r="BY30" s="532">
        <f t="shared" si="86"/>
        <v>17</v>
      </c>
      <c r="BZ30" s="617">
        <v>6</v>
      </c>
      <c r="CA30" s="615">
        <f>BZ7-BY30</f>
        <v>5</v>
      </c>
      <c r="CB30" s="533">
        <f t="shared" si="87"/>
        <v>1</v>
      </c>
      <c r="CC30" s="534">
        <f t="shared" si="88"/>
        <v>-2</v>
      </c>
      <c r="CD30" s="228">
        <f t="shared" si="89"/>
        <v>1</v>
      </c>
      <c r="CE30" s="212"/>
      <c r="CF30" s="545"/>
      <c r="CG30" s="527">
        <v>17</v>
      </c>
      <c r="CH30" s="535">
        <f t="shared" si="126"/>
        <v>265</v>
      </c>
      <c r="CI30" s="536">
        <v>336</v>
      </c>
      <c r="CJ30" s="528">
        <f t="shared" si="127"/>
        <v>4</v>
      </c>
      <c r="CK30" s="537">
        <f t="shared" si="127"/>
        <v>17</v>
      </c>
      <c r="CL30" s="539">
        <v>17</v>
      </c>
      <c r="CM30" s="540"/>
      <c r="CN30" s="532">
        <f t="shared" si="90"/>
        <v>4</v>
      </c>
      <c r="CO30" s="532">
        <f t="shared" si="90"/>
        <v>17</v>
      </c>
      <c r="CP30" s="617">
        <v>7</v>
      </c>
      <c r="CQ30" s="615">
        <f>CP7-CO30</f>
        <v>11</v>
      </c>
      <c r="CR30" s="533">
        <f t="shared" si="91"/>
        <v>1</v>
      </c>
      <c r="CS30" s="534">
        <f t="shared" si="92"/>
        <v>-3</v>
      </c>
      <c r="CT30" s="228">
        <f t="shared" si="93"/>
        <v>0</v>
      </c>
      <c r="CU30" s="212"/>
      <c r="CV30" s="545"/>
      <c r="CW30" s="527">
        <v>17</v>
      </c>
      <c r="CX30" s="535">
        <f t="shared" si="128"/>
        <v>265</v>
      </c>
      <c r="CY30" s="536">
        <v>336</v>
      </c>
      <c r="CZ30" s="528">
        <f t="shared" si="129"/>
        <v>4</v>
      </c>
      <c r="DA30" s="537">
        <f t="shared" si="129"/>
        <v>17</v>
      </c>
      <c r="DB30" s="538"/>
      <c r="DC30" s="539">
        <v>17</v>
      </c>
      <c r="DD30" s="540"/>
      <c r="DE30" s="532">
        <f t="shared" si="94"/>
        <v>4</v>
      </c>
      <c r="DF30" s="532">
        <f t="shared" si="94"/>
        <v>17</v>
      </c>
      <c r="DG30" s="617">
        <v>7</v>
      </c>
      <c r="DH30" s="615">
        <f>DG7-DF30</f>
        <v>-1</v>
      </c>
      <c r="DI30" s="533">
        <f t="shared" si="95"/>
        <v>0</v>
      </c>
      <c r="DJ30" s="534">
        <f t="shared" si="96"/>
        <v>-3</v>
      </c>
      <c r="DK30" s="228">
        <f t="shared" si="97"/>
        <v>0</v>
      </c>
      <c r="DL30" s="212"/>
      <c r="DM30" s="545"/>
      <c r="DN30" s="527">
        <v>17</v>
      </c>
      <c r="DO30" s="535">
        <f t="shared" si="130"/>
        <v>265</v>
      </c>
      <c r="DP30" s="536">
        <v>336</v>
      </c>
      <c r="DQ30" s="528">
        <f t="shared" si="131"/>
        <v>4</v>
      </c>
      <c r="DR30" s="537">
        <f t="shared" si="131"/>
        <v>17</v>
      </c>
      <c r="DS30" s="539">
        <v>17</v>
      </c>
      <c r="DT30" s="540"/>
      <c r="DU30" s="532">
        <f t="shared" si="98"/>
        <v>4</v>
      </c>
      <c r="DV30" s="532">
        <f t="shared" si="98"/>
        <v>17</v>
      </c>
      <c r="DW30" s="617">
        <v>4</v>
      </c>
      <c r="DX30" s="615">
        <f>DW7-DV30</f>
        <v>-11</v>
      </c>
      <c r="DY30" s="533">
        <f t="shared" si="99"/>
        <v>0</v>
      </c>
      <c r="DZ30" s="534">
        <f t="shared" si="100"/>
        <v>0</v>
      </c>
      <c r="EA30" s="228">
        <f t="shared" si="101"/>
        <v>2</v>
      </c>
      <c r="EB30" s="212"/>
      <c r="EC30" s="545"/>
      <c r="ED30" s="527">
        <v>17</v>
      </c>
      <c r="EE30" s="535">
        <f t="shared" si="132"/>
        <v>265</v>
      </c>
      <c r="EF30" s="536">
        <v>336</v>
      </c>
      <c r="EG30" s="528">
        <f t="shared" si="133"/>
        <v>4</v>
      </c>
      <c r="EH30" s="537">
        <f t="shared" si="133"/>
        <v>17</v>
      </c>
      <c r="EI30" s="538"/>
      <c r="EJ30" s="539">
        <v>17</v>
      </c>
      <c r="EK30" s="540"/>
      <c r="EL30" s="532">
        <f t="shared" si="102"/>
        <v>4</v>
      </c>
      <c r="EM30" s="532">
        <f t="shared" si="102"/>
        <v>17</v>
      </c>
      <c r="EN30" s="617">
        <v>5</v>
      </c>
      <c r="EO30" s="615">
        <f>EN7-EM30</f>
        <v>-3</v>
      </c>
      <c r="EP30" s="533">
        <f t="shared" si="103"/>
        <v>0</v>
      </c>
      <c r="EQ30" s="534">
        <f t="shared" si="104"/>
        <v>-1</v>
      </c>
      <c r="ER30" s="228">
        <f t="shared" si="105"/>
        <v>1</v>
      </c>
      <c r="ES30" s="212"/>
      <c r="ET30" s="545"/>
      <c r="EU30" s="527">
        <v>17</v>
      </c>
      <c r="EV30" s="535">
        <f t="shared" si="134"/>
        <v>265</v>
      </c>
      <c r="EW30" s="536">
        <v>336</v>
      </c>
      <c r="EX30" s="528">
        <f t="shared" si="135"/>
        <v>4</v>
      </c>
      <c r="EY30" s="537">
        <f t="shared" si="135"/>
        <v>17</v>
      </c>
      <c r="EZ30" s="539">
        <v>17</v>
      </c>
      <c r="FA30" s="540"/>
      <c r="FB30" s="532">
        <f t="shared" si="106"/>
        <v>4</v>
      </c>
      <c r="FC30" s="532">
        <f t="shared" si="106"/>
        <v>17</v>
      </c>
      <c r="FD30" s="617">
        <v>4</v>
      </c>
      <c r="FE30" s="615">
        <f>FD7-FC30</f>
        <v>5</v>
      </c>
      <c r="FF30" s="533">
        <f t="shared" si="107"/>
        <v>1</v>
      </c>
      <c r="FG30" s="534">
        <f t="shared" si="108"/>
        <v>0</v>
      </c>
      <c r="FH30" s="228">
        <f t="shared" si="109"/>
        <v>3</v>
      </c>
      <c r="FI30" s="212"/>
      <c r="FJ30" s="545"/>
      <c r="FK30" s="527">
        <v>17</v>
      </c>
      <c r="FL30" s="535">
        <f t="shared" si="136"/>
        <v>265</v>
      </c>
      <c r="FM30" s="536">
        <v>336</v>
      </c>
      <c r="FN30" s="528">
        <f t="shared" si="137"/>
        <v>4</v>
      </c>
      <c r="FO30" s="537">
        <f t="shared" si="137"/>
        <v>17</v>
      </c>
      <c r="FP30" s="538"/>
      <c r="FQ30" s="539">
        <v>17</v>
      </c>
      <c r="FR30" s="540"/>
      <c r="FS30" s="532">
        <f t="shared" si="110"/>
        <v>4</v>
      </c>
      <c r="FT30" s="532">
        <f t="shared" si="110"/>
        <v>17</v>
      </c>
      <c r="FU30" s="617">
        <v>5</v>
      </c>
      <c r="FV30" s="615">
        <f>FU7-FT30</f>
        <v>6</v>
      </c>
      <c r="FW30" s="533">
        <f t="shared" si="111"/>
        <v>1</v>
      </c>
      <c r="FX30" s="534">
        <f t="shared" si="112"/>
        <v>-1</v>
      </c>
      <c r="FY30" s="228">
        <f t="shared" si="113"/>
        <v>2</v>
      </c>
      <c r="FZ30" s="212"/>
      <c r="GA30" s="545"/>
      <c r="GB30" s="527">
        <v>17</v>
      </c>
      <c r="GC30" s="535">
        <f t="shared" si="138"/>
        <v>265</v>
      </c>
      <c r="GD30" s="536">
        <v>336</v>
      </c>
      <c r="GE30" s="528">
        <f t="shared" si="139"/>
        <v>4</v>
      </c>
      <c r="GF30" s="537">
        <f t="shared" si="139"/>
        <v>17</v>
      </c>
      <c r="GG30" s="539">
        <v>17</v>
      </c>
      <c r="GH30" s="540"/>
      <c r="GI30" s="532">
        <f t="shared" si="114"/>
        <v>4</v>
      </c>
      <c r="GJ30" s="532">
        <f t="shared" si="114"/>
        <v>17</v>
      </c>
      <c r="GK30" s="617">
        <v>7</v>
      </c>
      <c r="GL30" s="615">
        <f>GK7-GJ30</f>
        <v>-4</v>
      </c>
      <c r="GM30" s="533">
        <f t="shared" si="115"/>
        <v>0</v>
      </c>
      <c r="GN30" s="534">
        <f t="shared" si="116"/>
        <v>-3</v>
      </c>
      <c r="GO30" s="228">
        <f t="shared" si="117"/>
        <v>0</v>
      </c>
      <c r="GP30" s="186"/>
      <c r="GQ30" s="773"/>
    </row>
    <row r="31" spans="1:199" s="698" customFormat="1" ht="16" customHeight="1" thickBot="1">
      <c r="A31" s="686"/>
      <c r="B31" s="527">
        <v>18</v>
      </c>
      <c r="C31" s="607">
        <v>333</v>
      </c>
      <c r="D31" s="607">
        <v>413</v>
      </c>
      <c r="E31" s="608">
        <v>4</v>
      </c>
      <c r="F31" s="609">
        <v>5</v>
      </c>
      <c r="G31" s="772"/>
      <c r="H31" s="530">
        <v>18</v>
      </c>
      <c r="I31" s="531"/>
      <c r="J31" s="532">
        <f t="shared" si="70"/>
        <v>4</v>
      </c>
      <c r="K31" s="532">
        <f t="shared" si="70"/>
        <v>5</v>
      </c>
      <c r="L31" s="618">
        <v>5</v>
      </c>
      <c r="M31" s="764">
        <f>L7-K31</f>
        <v>11</v>
      </c>
      <c r="N31" s="704">
        <f t="shared" si="71"/>
        <v>1</v>
      </c>
      <c r="O31" s="705">
        <f t="shared" si="72"/>
        <v>-1</v>
      </c>
      <c r="P31" s="229">
        <f t="shared" si="73"/>
        <v>2</v>
      </c>
      <c r="Q31" s="212"/>
      <c r="R31" s="217"/>
      <c r="S31" s="527">
        <v>18</v>
      </c>
      <c r="T31" s="535">
        <f t="shared" si="118"/>
        <v>333</v>
      </c>
      <c r="U31" s="536">
        <v>336</v>
      </c>
      <c r="V31" s="528">
        <f t="shared" si="119"/>
        <v>4</v>
      </c>
      <c r="W31" s="537">
        <f t="shared" si="119"/>
        <v>5</v>
      </c>
      <c r="X31" s="539">
        <v>18</v>
      </c>
      <c r="Y31" s="540"/>
      <c r="Z31" s="532">
        <f t="shared" si="74"/>
        <v>4</v>
      </c>
      <c r="AA31" s="532">
        <f t="shared" si="74"/>
        <v>5</v>
      </c>
      <c r="AB31" s="618">
        <v>8</v>
      </c>
      <c r="AC31" s="764">
        <f>AB7-AA31</f>
        <v>12</v>
      </c>
      <c r="AD31" s="704">
        <f t="shared" si="75"/>
        <v>1</v>
      </c>
      <c r="AE31" s="705">
        <f t="shared" si="76"/>
        <v>-4</v>
      </c>
      <c r="AF31" s="229">
        <f t="shared" si="77"/>
        <v>0</v>
      </c>
      <c r="AG31" s="212"/>
      <c r="AH31" s="217"/>
      <c r="AI31" s="527">
        <v>18</v>
      </c>
      <c r="AJ31" s="535">
        <f t="shared" si="120"/>
        <v>333</v>
      </c>
      <c r="AK31" s="536">
        <v>336</v>
      </c>
      <c r="AL31" s="528">
        <f t="shared" si="121"/>
        <v>4</v>
      </c>
      <c r="AM31" s="537">
        <f t="shared" si="121"/>
        <v>5</v>
      </c>
      <c r="AN31" s="538"/>
      <c r="AO31" s="539">
        <v>18</v>
      </c>
      <c r="AP31" s="540"/>
      <c r="AQ31" s="532">
        <f t="shared" si="78"/>
        <v>4</v>
      </c>
      <c r="AR31" s="532">
        <f t="shared" si="78"/>
        <v>5</v>
      </c>
      <c r="AS31" s="618">
        <v>6</v>
      </c>
      <c r="AT31" s="764">
        <f>AS7-AR31</f>
        <v>17</v>
      </c>
      <c r="AU31" s="704">
        <f t="shared" si="79"/>
        <v>1</v>
      </c>
      <c r="AV31" s="705">
        <f t="shared" si="80"/>
        <v>-2</v>
      </c>
      <c r="AW31" s="229">
        <f t="shared" si="81"/>
        <v>1</v>
      </c>
      <c r="AX31" s="212"/>
      <c r="AY31" s="217"/>
      <c r="AZ31" s="527">
        <v>18</v>
      </c>
      <c r="BA31" s="535">
        <f t="shared" si="122"/>
        <v>333</v>
      </c>
      <c r="BB31" s="536">
        <v>336</v>
      </c>
      <c r="BC31" s="528">
        <f t="shared" si="123"/>
        <v>4</v>
      </c>
      <c r="BD31" s="537">
        <f t="shared" si="123"/>
        <v>5</v>
      </c>
      <c r="BE31" s="539">
        <v>18</v>
      </c>
      <c r="BF31" s="540"/>
      <c r="BG31" s="532">
        <f t="shared" si="82"/>
        <v>4</v>
      </c>
      <c r="BH31" s="532">
        <f t="shared" si="82"/>
        <v>5</v>
      </c>
      <c r="BI31" s="618">
        <v>6</v>
      </c>
      <c r="BJ31" s="764">
        <f>BI7-BH31</f>
        <v>18</v>
      </c>
      <c r="BK31" s="704">
        <f t="shared" si="83"/>
        <v>2</v>
      </c>
      <c r="BL31" s="705">
        <f t="shared" si="84"/>
        <v>-2</v>
      </c>
      <c r="BM31" s="229">
        <f t="shared" si="85"/>
        <v>2</v>
      </c>
      <c r="BN31" s="212"/>
      <c r="BO31" s="217"/>
      <c r="BP31" s="527">
        <v>18</v>
      </c>
      <c r="BQ31" s="535">
        <f t="shared" si="124"/>
        <v>333</v>
      </c>
      <c r="BR31" s="536">
        <v>336</v>
      </c>
      <c r="BS31" s="528">
        <f t="shared" si="125"/>
        <v>4</v>
      </c>
      <c r="BT31" s="537">
        <f t="shared" si="125"/>
        <v>5</v>
      </c>
      <c r="BU31" s="538"/>
      <c r="BV31" s="539">
        <v>18</v>
      </c>
      <c r="BW31" s="540"/>
      <c r="BX31" s="532">
        <f t="shared" si="86"/>
        <v>4</v>
      </c>
      <c r="BY31" s="532">
        <f t="shared" si="86"/>
        <v>5</v>
      </c>
      <c r="BZ31" s="618">
        <v>6</v>
      </c>
      <c r="CA31" s="764">
        <f>BZ7-BY31</f>
        <v>17</v>
      </c>
      <c r="CB31" s="704">
        <f t="shared" si="87"/>
        <v>1</v>
      </c>
      <c r="CC31" s="705">
        <f t="shared" si="88"/>
        <v>-2</v>
      </c>
      <c r="CD31" s="229">
        <f t="shared" si="89"/>
        <v>1</v>
      </c>
      <c r="CE31" s="212"/>
      <c r="CF31" s="217"/>
      <c r="CG31" s="527">
        <v>18</v>
      </c>
      <c r="CH31" s="535">
        <f t="shared" si="126"/>
        <v>333</v>
      </c>
      <c r="CI31" s="536">
        <v>336</v>
      </c>
      <c r="CJ31" s="528">
        <f t="shared" si="127"/>
        <v>4</v>
      </c>
      <c r="CK31" s="537">
        <f t="shared" si="127"/>
        <v>5</v>
      </c>
      <c r="CL31" s="539">
        <v>18</v>
      </c>
      <c r="CM31" s="540"/>
      <c r="CN31" s="532">
        <f t="shared" si="90"/>
        <v>4</v>
      </c>
      <c r="CO31" s="532">
        <f t="shared" si="90"/>
        <v>5</v>
      </c>
      <c r="CP31" s="618">
        <v>6</v>
      </c>
      <c r="CQ31" s="764">
        <f>CP7-CO31</f>
        <v>23</v>
      </c>
      <c r="CR31" s="704">
        <f t="shared" si="91"/>
        <v>2</v>
      </c>
      <c r="CS31" s="705">
        <f t="shared" si="92"/>
        <v>-2</v>
      </c>
      <c r="CT31" s="229">
        <f t="shared" si="93"/>
        <v>2</v>
      </c>
      <c r="CU31" s="212"/>
      <c r="CV31" s="217"/>
      <c r="CW31" s="527">
        <v>18</v>
      </c>
      <c r="CX31" s="535">
        <f t="shared" si="128"/>
        <v>333</v>
      </c>
      <c r="CY31" s="536">
        <v>336</v>
      </c>
      <c r="CZ31" s="528">
        <f t="shared" si="129"/>
        <v>4</v>
      </c>
      <c r="DA31" s="537">
        <f t="shared" si="129"/>
        <v>5</v>
      </c>
      <c r="DB31" s="538"/>
      <c r="DC31" s="539">
        <v>18</v>
      </c>
      <c r="DD31" s="540"/>
      <c r="DE31" s="532">
        <f t="shared" si="94"/>
        <v>4</v>
      </c>
      <c r="DF31" s="532">
        <f t="shared" si="94"/>
        <v>5</v>
      </c>
      <c r="DG31" s="618">
        <v>7</v>
      </c>
      <c r="DH31" s="764">
        <f>DG7-DF31</f>
        <v>11</v>
      </c>
      <c r="DI31" s="704">
        <f t="shared" si="95"/>
        <v>1</v>
      </c>
      <c r="DJ31" s="705">
        <f t="shared" si="96"/>
        <v>-3</v>
      </c>
      <c r="DK31" s="229">
        <f t="shared" si="97"/>
        <v>0</v>
      </c>
      <c r="DL31" s="212"/>
      <c r="DM31" s="217"/>
      <c r="DN31" s="527">
        <v>18</v>
      </c>
      <c r="DO31" s="535">
        <f t="shared" si="130"/>
        <v>333</v>
      </c>
      <c r="DP31" s="536">
        <v>336</v>
      </c>
      <c r="DQ31" s="528">
        <f t="shared" si="131"/>
        <v>4</v>
      </c>
      <c r="DR31" s="537">
        <f t="shared" si="131"/>
        <v>5</v>
      </c>
      <c r="DS31" s="539">
        <v>18</v>
      </c>
      <c r="DT31" s="540"/>
      <c r="DU31" s="532">
        <f t="shared" si="98"/>
        <v>4</v>
      </c>
      <c r="DV31" s="532">
        <f t="shared" si="98"/>
        <v>5</v>
      </c>
      <c r="DW31" s="618">
        <v>6</v>
      </c>
      <c r="DX31" s="764">
        <f>DW7-DV31</f>
        <v>1</v>
      </c>
      <c r="DY31" s="704">
        <f t="shared" si="99"/>
        <v>1</v>
      </c>
      <c r="DZ31" s="705">
        <f t="shared" si="100"/>
        <v>-2</v>
      </c>
      <c r="EA31" s="229">
        <f t="shared" si="101"/>
        <v>1</v>
      </c>
      <c r="EB31" s="212"/>
      <c r="EC31" s="217"/>
      <c r="ED31" s="527">
        <v>18</v>
      </c>
      <c r="EE31" s="535">
        <f t="shared" si="132"/>
        <v>333</v>
      </c>
      <c r="EF31" s="536">
        <v>336</v>
      </c>
      <c r="EG31" s="528">
        <f t="shared" si="133"/>
        <v>4</v>
      </c>
      <c r="EH31" s="537">
        <f t="shared" si="133"/>
        <v>5</v>
      </c>
      <c r="EI31" s="538"/>
      <c r="EJ31" s="539">
        <v>18</v>
      </c>
      <c r="EK31" s="540"/>
      <c r="EL31" s="532">
        <f t="shared" si="102"/>
        <v>4</v>
      </c>
      <c r="EM31" s="532">
        <f t="shared" si="102"/>
        <v>5</v>
      </c>
      <c r="EN31" s="618">
        <v>6</v>
      </c>
      <c r="EO31" s="764">
        <f>EN7-EM31</f>
        <v>9</v>
      </c>
      <c r="EP31" s="704">
        <f t="shared" si="103"/>
        <v>1</v>
      </c>
      <c r="EQ31" s="705">
        <f t="shared" si="104"/>
        <v>-2</v>
      </c>
      <c r="ER31" s="229">
        <f t="shared" si="105"/>
        <v>1</v>
      </c>
      <c r="ES31" s="212"/>
      <c r="ET31" s="217"/>
      <c r="EU31" s="527">
        <v>18</v>
      </c>
      <c r="EV31" s="535">
        <f t="shared" si="134"/>
        <v>333</v>
      </c>
      <c r="EW31" s="536">
        <v>336</v>
      </c>
      <c r="EX31" s="528">
        <f t="shared" si="135"/>
        <v>4</v>
      </c>
      <c r="EY31" s="537">
        <f t="shared" si="135"/>
        <v>5</v>
      </c>
      <c r="EZ31" s="539">
        <v>18</v>
      </c>
      <c r="FA31" s="540"/>
      <c r="FB31" s="532">
        <f t="shared" si="106"/>
        <v>4</v>
      </c>
      <c r="FC31" s="532">
        <f t="shared" si="106"/>
        <v>5</v>
      </c>
      <c r="FD31" s="618">
        <v>6</v>
      </c>
      <c r="FE31" s="764">
        <f>FD7-FC31</f>
        <v>17</v>
      </c>
      <c r="FF31" s="704">
        <f t="shared" si="107"/>
        <v>1</v>
      </c>
      <c r="FG31" s="705">
        <f t="shared" si="108"/>
        <v>-2</v>
      </c>
      <c r="FH31" s="229">
        <f t="shared" si="109"/>
        <v>1</v>
      </c>
      <c r="FI31" s="212"/>
      <c r="FJ31" s="217"/>
      <c r="FK31" s="527">
        <v>18</v>
      </c>
      <c r="FL31" s="535">
        <f t="shared" si="136"/>
        <v>333</v>
      </c>
      <c r="FM31" s="536">
        <v>336</v>
      </c>
      <c r="FN31" s="528">
        <f t="shared" si="137"/>
        <v>4</v>
      </c>
      <c r="FO31" s="537">
        <f t="shared" si="137"/>
        <v>5</v>
      </c>
      <c r="FP31" s="538"/>
      <c r="FQ31" s="539">
        <v>18</v>
      </c>
      <c r="FR31" s="540"/>
      <c r="FS31" s="532">
        <f t="shared" si="110"/>
        <v>4</v>
      </c>
      <c r="FT31" s="532">
        <f t="shared" si="110"/>
        <v>5</v>
      </c>
      <c r="FU31" s="618">
        <v>5</v>
      </c>
      <c r="FV31" s="764">
        <f>FU7-FT31</f>
        <v>18</v>
      </c>
      <c r="FW31" s="704">
        <f t="shared" si="111"/>
        <v>2</v>
      </c>
      <c r="FX31" s="705">
        <f t="shared" si="112"/>
        <v>-1</v>
      </c>
      <c r="FY31" s="229">
        <f t="shared" si="113"/>
        <v>3</v>
      </c>
      <c r="FZ31" s="212"/>
      <c r="GA31" s="217"/>
      <c r="GB31" s="527">
        <v>18</v>
      </c>
      <c r="GC31" s="535">
        <f t="shared" si="138"/>
        <v>333</v>
      </c>
      <c r="GD31" s="536">
        <v>336</v>
      </c>
      <c r="GE31" s="528">
        <f t="shared" si="139"/>
        <v>4</v>
      </c>
      <c r="GF31" s="537">
        <f t="shared" si="139"/>
        <v>5</v>
      </c>
      <c r="GG31" s="539">
        <v>18</v>
      </c>
      <c r="GH31" s="540"/>
      <c r="GI31" s="532">
        <f t="shared" si="114"/>
        <v>4</v>
      </c>
      <c r="GJ31" s="532">
        <f t="shared" si="114"/>
        <v>5</v>
      </c>
      <c r="GK31" s="618">
        <v>7</v>
      </c>
      <c r="GL31" s="764">
        <f>GK7-GJ31</f>
        <v>8</v>
      </c>
      <c r="GM31" s="704">
        <f t="shared" si="115"/>
        <v>1</v>
      </c>
      <c r="GN31" s="705">
        <f t="shared" si="116"/>
        <v>-3</v>
      </c>
      <c r="GO31" s="229">
        <f t="shared" si="117"/>
        <v>0</v>
      </c>
      <c r="GP31" s="186"/>
      <c r="GQ31" s="773"/>
    </row>
    <row r="32" spans="1:199" s="698" customFormat="1" ht="4.95" customHeight="1" thickBot="1">
      <c r="A32" s="686"/>
      <c r="B32" s="547"/>
      <c r="C32" s="548"/>
      <c r="D32" s="548"/>
      <c r="E32" s="548"/>
      <c r="F32" s="571"/>
      <c r="G32" s="774"/>
      <c r="H32" s="720"/>
      <c r="I32" s="720"/>
      <c r="J32" s="721"/>
      <c r="K32" s="721"/>
      <c r="L32" s="575"/>
      <c r="M32" s="722"/>
      <c r="N32" s="722"/>
      <c r="O32" s="722"/>
      <c r="P32" s="577"/>
      <c r="Q32" s="191"/>
      <c r="R32" s="217"/>
      <c r="S32" s="547"/>
      <c r="T32" s="548"/>
      <c r="U32" s="548"/>
      <c r="V32" s="548"/>
      <c r="W32" s="578"/>
      <c r="X32" s="720"/>
      <c r="Y32" s="720"/>
      <c r="Z32" s="721"/>
      <c r="AA32" s="721"/>
      <c r="AB32" s="575"/>
      <c r="AC32" s="722"/>
      <c r="AD32" s="722"/>
      <c r="AE32" s="722"/>
      <c r="AF32" s="577"/>
      <c r="AG32" s="191"/>
      <c r="AH32" s="217"/>
      <c r="AI32" s="547"/>
      <c r="AJ32" s="548"/>
      <c r="AK32" s="548"/>
      <c r="AL32" s="548"/>
      <c r="AM32" s="578"/>
      <c r="AN32" s="774"/>
      <c r="AO32" s="720"/>
      <c r="AP32" s="720"/>
      <c r="AQ32" s="721"/>
      <c r="AR32" s="721"/>
      <c r="AS32" s="575"/>
      <c r="AT32" s="722"/>
      <c r="AU32" s="722"/>
      <c r="AV32" s="722"/>
      <c r="AW32" s="577"/>
      <c r="AX32" s="191"/>
      <c r="AY32" s="217"/>
      <c r="AZ32" s="547"/>
      <c r="BA32" s="548"/>
      <c r="BB32" s="548"/>
      <c r="BC32" s="548"/>
      <c r="BD32" s="578"/>
      <c r="BE32" s="720"/>
      <c r="BF32" s="720"/>
      <c r="BG32" s="721"/>
      <c r="BH32" s="721"/>
      <c r="BI32" s="575"/>
      <c r="BJ32" s="722"/>
      <c r="BK32" s="722"/>
      <c r="BL32" s="722"/>
      <c r="BM32" s="577"/>
      <c r="BN32" s="191"/>
      <c r="BO32" s="217"/>
      <c r="BP32" s="547"/>
      <c r="BQ32" s="548"/>
      <c r="BR32" s="548"/>
      <c r="BS32" s="548"/>
      <c r="BT32" s="578"/>
      <c r="BU32" s="774"/>
      <c r="BV32" s="720"/>
      <c r="BW32" s="720"/>
      <c r="BX32" s="721"/>
      <c r="BY32" s="721"/>
      <c r="BZ32" s="575"/>
      <c r="CA32" s="722"/>
      <c r="CB32" s="722"/>
      <c r="CC32" s="722"/>
      <c r="CD32" s="577"/>
      <c r="CE32" s="191"/>
      <c r="CF32" s="217"/>
      <c r="CG32" s="547"/>
      <c r="CH32" s="548"/>
      <c r="CI32" s="548"/>
      <c r="CJ32" s="548"/>
      <c r="CK32" s="578"/>
      <c r="CL32" s="720"/>
      <c r="CM32" s="720"/>
      <c r="CN32" s="721"/>
      <c r="CO32" s="721"/>
      <c r="CP32" s="575"/>
      <c r="CQ32" s="722"/>
      <c r="CR32" s="722"/>
      <c r="CS32" s="722"/>
      <c r="CT32" s="577"/>
      <c r="CU32" s="191"/>
      <c r="CV32" s="217"/>
      <c r="CW32" s="547"/>
      <c r="CX32" s="548"/>
      <c r="CY32" s="548"/>
      <c r="CZ32" s="548"/>
      <c r="DA32" s="578"/>
      <c r="DB32" s="774"/>
      <c r="DC32" s="720"/>
      <c r="DD32" s="720"/>
      <c r="DE32" s="721"/>
      <c r="DF32" s="721"/>
      <c r="DG32" s="575"/>
      <c r="DH32" s="722"/>
      <c r="DI32" s="722"/>
      <c r="DJ32" s="722"/>
      <c r="DK32" s="577"/>
      <c r="DL32" s="191"/>
      <c r="DM32" s="217"/>
      <c r="DN32" s="547"/>
      <c r="DO32" s="548"/>
      <c r="DP32" s="548"/>
      <c r="DQ32" s="548"/>
      <c r="DR32" s="578"/>
      <c r="DS32" s="720"/>
      <c r="DT32" s="720"/>
      <c r="DU32" s="721"/>
      <c r="DV32" s="721"/>
      <c r="DW32" s="575"/>
      <c r="DX32" s="722"/>
      <c r="DY32" s="722"/>
      <c r="DZ32" s="722"/>
      <c r="EA32" s="577"/>
      <c r="EB32" s="191"/>
      <c r="EC32" s="217"/>
      <c r="ED32" s="547"/>
      <c r="EE32" s="548"/>
      <c r="EF32" s="548"/>
      <c r="EG32" s="548"/>
      <c r="EH32" s="578"/>
      <c r="EI32" s="774"/>
      <c r="EJ32" s="720"/>
      <c r="EK32" s="720"/>
      <c r="EL32" s="721"/>
      <c r="EM32" s="721"/>
      <c r="EN32" s="575"/>
      <c r="EO32" s="722"/>
      <c r="EP32" s="722"/>
      <c r="EQ32" s="722"/>
      <c r="ER32" s="577"/>
      <c r="ES32" s="191"/>
      <c r="ET32" s="217"/>
      <c r="EU32" s="547"/>
      <c r="EV32" s="548"/>
      <c r="EW32" s="548"/>
      <c r="EX32" s="548"/>
      <c r="EY32" s="578"/>
      <c r="EZ32" s="720"/>
      <c r="FA32" s="720"/>
      <c r="FB32" s="721"/>
      <c r="FC32" s="721"/>
      <c r="FD32" s="575"/>
      <c r="FE32" s="722"/>
      <c r="FF32" s="722"/>
      <c r="FG32" s="722"/>
      <c r="FH32" s="577"/>
      <c r="FI32" s="191"/>
      <c r="FJ32" s="217"/>
      <c r="FK32" s="547"/>
      <c r="FL32" s="548"/>
      <c r="FM32" s="548"/>
      <c r="FN32" s="548"/>
      <c r="FO32" s="578"/>
      <c r="FP32" s="774"/>
      <c r="FQ32" s="720"/>
      <c r="FR32" s="720"/>
      <c r="FS32" s="721"/>
      <c r="FT32" s="721"/>
      <c r="FU32" s="575"/>
      <c r="FV32" s="722"/>
      <c r="FW32" s="722"/>
      <c r="FX32" s="722"/>
      <c r="FY32" s="577"/>
      <c r="FZ32" s="191"/>
      <c r="GA32" s="217"/>
      <c r="GB32" s="547"/>
      <c r="GC32" s="548"/>
      <c r="GD32" s="548"/>
      <c r="GE32" s="548"/>
      <c r="GF32" s="578"/>
      <c r="GG32" s="720"/>
      <c r="GH32" s="720"/>
      <c r="GI32" s="721"/>
      <c r="GJ32" s="721"/>
      <c r="GK32" s="575"/>
      <c r="GL32" s="722"/>
      <c r="GM32" s="722"/>
      <c r="GN32" s="722"/>
      <c r="GO32" s="577"/>
      <c r="GP32" s="186"/>
      <c r="GQ32" s="773"/>
    </row>
    <row r="33" spans="1:199" s="698" customFormat="1" ht="18" customHeight="1" thickBot="1">
      <c r="A33" s="686"/>
      <c r="B33" s="527" t="s">
        <v>45</v>
      </c>
      <c r="C33" s="556">
        <f>SUM(C23:C31)</f>
        <v>2889</v>
      </c>
      <c r="D33" s="556">
        <f>SUM(D23:D31)</f>
        <v>2879</v>
      </c>
      <c r="E33" s="557">
        <f>SUM(E23:E31)</f>
        <v>36</v>
      </c>
      <c r="F33" s="558" t="s">
        <v>45</v>
      </c>
      <c r="G33" s="774"/>
      <c r="H33" s="559" t="s">
        <v>46</v>
      </c>
      <c r="I33" s="531"/>
      <c r="J33" s="726"/>
      <c r="K33" s="726"/>
      <c r="L33" s="181">
        <f>SUM(L23:L31)</f>
        <v>44</v>
      </c>
      <c r="M33" s="182"/>
      <c r="N33" s="183"/>
      <c r="O33" s="184"/>
      <c r="P33" s="181">
        <f>SUM(P23:P32)</f>
        <v>18</v>
      </c>
      <c r="Q33" s="185"/>
      <c r="R33" s="217"/>
      <c r="S33" s="527" t="s">
        <v>45</v>
      </c>
      <c r="T33" s="136">
        <f>SUM(T23:T31)</f>
        <v>2889</v>
      </c>
      <c r="U33" s="556">
        <f>SUM(U23:U31)</f>
        <v>3024</v>
      </c>
      <c r="V33" s="557">
        <f>SUM(V23:V31)</f>
        <v>36</v>
      </c>
      <c r="W33" s="537" t="s">
        <v>45</v>
      </c>
      <c r="X33" s="559" t="s">
        <v>46</v>
      </c>
      <c r="Y33" s="531"/>
      <c r="Z33" s="726"/>
      <c r="AA33" s="726"/>
      <c r="AB33" s="181">
        <f>SUM(AB23:AB31)</f>
        <v>51</v>
      </c>
      <c r="AC33" s="182"/>
      <c r="AD33" s="183"/>
      <c r="AE33" s="184"/>
      <c r="AF33" s="181">
        <f>SUM(AF23:AF32)</f>
        <v>13</v>
      </c>
      <c r="AG33" s="185"/>
      <c r="AH33" s="217"/>
      <c r="AI33" s="527" t="s">
        <v>45</v>
      </c>
      <c r="AJ33" s="136">
        <f>SUM(AJ23:AJ31)</f>
        <v>2889</v>
      </c>
      <c r="AK33" s="556">
        <f>SUM(AK23:AK31)</f>
        <v>3024</v>
      </c>
      <c r="AL33" s="557">
        <f>SUM(AL23:AL31)</f>
        <v>36</v>
      </c>
      <c r="AM33" s="537" t="s">
        <v>45</v>
      </c>
      <c r="AN33" s="774"/>
      <c r="AO33" s="559" t="s">
        <v>46</v>
      </c>
      <c r="AP33" s="531"/>
      <c r="AQ33" s="726"/>
      <c r="AR33" s="726"/>
      <c r="AS33" s="181">
        <f>SUM(AS23:AS31)</f>
        <v>48</v>
      </c>
      <c r="AT33" s="182"/>
      <c r="AU33" s="183"/>
      <c r="AV33" s="184"/>
      <c r="AW33" s="181">
        <f>SUM(AW23:AW32)</f>
        <v>17</v>
      </c>
      <c r="AX33" s="185"/>
      <c r="AY33" s="217"/>
      <c r="AZ33" s="527" t="s">
        <v>45</v>
      </c>
      <c r="BA33" s="136">
        <f>SUM(BA23:BA31)</f>
        <v>2889</v>
      </c>
      <c r="BB33" s="556">
        <f>SUM(BB23:BB31)</f>
        <v>3024</v>
      </c>
      <c r="BC33" s="557">
        <f>SUM(BC23:BC31)</f>
        <v>36</v>
      </c>
      <c r="BD33" s="537" t="s">
        <v>45</v>
      </c>
      <c r="BE33" s="559" t="s">
        <v>46</v>
      </c>
      <c r="BF33" s="531"/>
      <c r="BG33" s="726"/>
      <c r="BH33" s="726"/>
      <c r="BI33" s="181">
        <f>SUM(BI23:BI31)</f>
        <v>51</v>
      </c>
      <c r="BJ33" s="182"/>
      <c r="BK33" s="183"/>
      <c r="BL33" s="184"/>
      <c r="BM33" s="181">
        <f>SUM(BM23:BM32)</f>
        <v>15</v>
      </c>
      <c r="BN33" s="185"/>
      <c r="BO33" s="217"/>
      <c r="BP33" s="527" t="s">
        <v>45</v>
      </c>
      <c r="BQ33" s="136">
        <f>SUM(BQ23:BQ31)</f>
        <v>2889</v>
      </c>
      <c r="BR33" s="556">
        <f>SUM(BR23:BR31)</f>
        <v>3024</v>
      </c>
      <c r="BS33" s="557">
        <f>SUM(BS23:BS31)</f>
        <v>36</v>
      </c>
      <c r="BT33" s="537" t="s">
        <v>45</v>
      </c>
      <c r="BU33" s="774"/>
      <c r="BV33" s="559" t="s">
        <v>46</v>
      </c>
      <c r="BW33" s="531"/>
      <c r="BX33" s="726"/>
      <c r="BY33" s="726"/>
      <c r="BZ33" s="181">
        <f>SUM(BZ23:BZ31)</f>
        <v>52</v>
      </c>
      <c r="CA33" s="182"/>
      <c r="CB33" s="183"/>
      <c r="CC33" s="184"/>
      <c r="CD33" s="181">
        <f>SUM(CD23:CD32)</f>
        <v>13</v>
      </c>
      <c r="CE33" s="185"/>
      <c r="CF33" s="217"/>
      <c r="CG33" s="527" t="s">
        <v>45</v>
      </c>
      <c r="CH33" s="136">
        <f>SUM(CH23:CH31)</f>
        <v>2889</v>
      </c>
      <c r="CI33" s="556">
        <f>SUM(CI23:CI31)</f>
        <v>3024</v>
      </c>
      <c r="CJ33" s="557">
        <f>SUM(CJ23:CJ31)</f>
        <v>36</v>
      </c>
      <c r="CK33" s="537" t="s">
        <v>45</v>
      </c>
      <c r="CL33" s="559" t="s">
        <v>46</v>
      </c>
      <c r="CM33" s="531"/>
      <c r="CN33" s="726"/>
      <c r="CO33" s="726"/>
      <c r="CP33" s="181">
        <f>SUM(CP23:CP31)</f>
        <v>58</v>
      </c>
      <c r="CQ33" s="182"/>
      <c r="CR33" s="183"/>
      <c r="CS33" s="184"/>
      <c r="CT33" s="181">
        <f>SUM(CT23:CT32)</f>
        <v>10</v>
      </c>
      <c r="CU33" s="185"/>
      <c r="CV33" s="217"/>
      <c r="CW33" s="527" t="s">
        <v>45</v>
      </c>
      <c r="CX33" s="136">
        <f>SUM(CX23:CX31)</f>
        <v>2889</v>
      </c>
      <c r="CY33" s="556">
        <f>SUM(CY23:CY31)</f>
        <v>3024</v>
      </c>
      <c r="CZ33" s="557">
        <f>SUM(CZ23:CZ31)</f>
        <v>36</v>
      </c>
      <c r="DA33" s="537" t="s">
        <v>45</v>
      </c>
      <c r="DB33" s="774"/>
      <c r="DC33" s="559" t="s">
        <v>46</v>
      </c>
      <c r="DD33" s="531"/>
      <c r="DE33" s="726"/>
      <c r="DF33" s="726"/>
      <c r="DG33" s="181">
        <f>SUM(DG23:DG31)</f>
        <v>53</v>
      </c>
      <c r="DH33" s="182"/>
      <c r="DI33" s="183"/>
      <c r="DJ33" s="184"/>
      <c r="DK33" s="181">
        <f>SUM(DK23:DK32)</f>
        <v>10</v>
      </c>
      <c r="DL33" s="185"/>
      <c r="DM33" s="217"/>
      <c r="DN33" s="527" t="s">
        <v>45</v>
      </c>
      <c r="DO33" s="136">
        <f>SUM(DO23:DO31)</f>
        <v>2889</v>
      </c>
      <c r="DP33" s="556">
        <f>SUM(DP23:DP31)</f>
        <v>3024</v>
      </c>
      <c r="DQ33" s="557">
        <f>SUM(DQ23:DQ31)</f>
        <v>36</v>
      </c>
      <c r="DR33" s="537" t="s">
        <v>45</v>
      </c>
      <c r="DS33" s="559" t="s">
        <v>46</v>
      </c>
      <c r="DT33" s="531"/>
      <c r="DU33" s="726"/>
      <c r="DV33" s="726"/>
      <c r="DW33" s="181">
        <f>SUM(DW23:DW31)</f>
        <v>40</v>
      </c>
      <c r="DX33" s="182"/>
      <c r="DY33" s="183"/>
      <c r="DZ33" s="184"/>
      <c r="EA33" s="181">
        <f>SUM(EA23:EA32)</f>
        <v>17</v>
      </c>
      <c r="EB33" s="185"/>
      <c r="EC33" s="217"/>
      <c r="ED33" s="527" t="s">
        <v>45</v>
      </c>
      <c r="EE33" s="136">
        <f>SUM(EE23:EE31)</f>
        <v>2889</v>
      </c>
      <c r="EF33" s="556">
        <f>SUM(EF23:EF31)</f>
        <v>3024</v>
      </c>
      <c r="EG33" s="557">
        <f>SUM(EG23:EG31)</f>
        <v>36</v>
      </c>
      <c r="EH33" s="537" t="s">
        <v>45</v>
      </c>
      <c r="EI33" s="774"/>
      <c r="EJ33" s="559" t="s">
        <v>46</v>
      </c>
      <c r="EK33" s="531"/>
      <c r="EL33" s="726"/>
      <c r="EM33" s="726"/>
      <c r="EN33" s="181">
        <f>SUM(EN23:EN31)</f>
        <v>46</v>
      </c>
      <c r="EO33" s="182"/>
      <c r="EP33" s="183"/>
      <c r="EQ33" s="184"/>
      <c r="ER33" s="181">
        <f>SUM(ER23:ER32)</f>
        <v>15</v>
      </c>
      <c r="ES33" s="185"/>
      <c r="ET33" s="217"/>
      <c r="EU33" s="527" t="s">
        <v>45</v>
      </c>
      <c r="EV33" s="136">
        <f>SUM(EV23:EV31)</f>
        <v>2889</v>
      </c>
      <c r="EW33" s="556">
        <f>SUM(EW23:EW31)</f>
        <v>3024</v>
      </c>
      <c r="EX33" s="557">
        <f>SUM(EX23:EX31)</f>
        <v>36</v>
      </c>
      <c r="EY33" s="537" t="s">
        <v>45</v>
      </c>
      <c r="EZ33" s="559" t="s">
        <v>46</v>
      </c>
      <c r="FA33" s="531"/>
      <c r="FB33" s="726"/>
      <c r="FC33" s="726"/>
      <c r="FD33" s="181">
        <f>SUM(FD23:FD31)</f>
        <v>46</v>
      </c>
      <c r="FE33" s="182"/>
      <c r="FF33" s="183"/>
      <c r="FG33" s="184"/>
      <c r="FH33" s="181">
        <f>SUM(FH23:FH32)</f>
        <v>19</v>
      </c>
      <c r="FI33" s="185"/>
      <c r="FJ33" s="217"/>
      <c r="FK33" s="527" t="s">
        <v>45</v>
      </c>
      <c r="FL33" s="136">
        <f>SUM(FL23:FL31)</f>
        <v>2889</v>
      </c>
      <c r="FM33" s="556">
        <f>SUM(FM23:FM31)</f>
        <v>3024</v>
      </c>
      <c r="FN33" s="557">
        <f>SUM(FN23:FN31)</f>
        <v>36</v>
      </c>
      <c r="FO33" s="537" t="s">
        <v>45</v>
      </c>
      <c r="FP33" s="774"/>
      <c r="FQ33" s="559" t="s">
        <v>46</v>
      </c>
      <c r="FR33" s="531"/>
      <c r="FS33" s="726"/>
      <c r="FT33" s="726"/>
      <c r="FU33" s="181">
        <f>SUM(FU23:FU31)</f>
        <v>48</v>
      </c>
      <c r="FV33" s="182"/>
      <c r="FW33" s="183"/>
      <c r="FX33" s="184"/>
      <c r="FY33" s="181">
        <f>SUM(FY23:FY32)</f>
        <v>18</v>
      </c>
      <c r="FZ33" s="185"/>
      <c r="GA33" s="217"/>
      <c r="GB33" s="527" t="s">
        <v>45</v>
      </c>
      <c r="GC33" s="136">
        <f>SUM(GC23:GC31)</f>
        <v>2889</v>
      </c>
      <c r="GD33" s="556">
        <f>SUM(GD23:GD31)</f>
        <v>3024</v>
      </c>
      <c r="GE33" s="557">
        <f>SUM(GE23:GE31)</f>
        <v>36</v>
      </c>
      <c r="GF33" s="537" t="s">
        <v>45</v>
      </c>
      <c r="GG33" s="559" t="s">
        <v>46</v>
      </c>
      <c r="GH33" s="531"/>
      <c r="GI33" s="726"/>
      <c r="GJ33" s="726"/>
      <c r="GK33" s="181">
        <f>SUM(GK23:GK31)</f>
        <v>52</v>
      </c>
      <c r="GL33" s="182"/>
      <c r="GM33" s="183"/>
      <c r="GN33" s="184"/>
      <c r="GO33" s="181">
        <f>SUM(GO23:GO32)</f>
        <v>12</v>
      </c>
      <c r="GP33" s="186"/>
      <c r="GQ33" s="773"/>
    </row>
    <row r="34" spans="1:199" s="698" customFormat="1" ht="4.95" customHeight="1" thickBot="1">
      <c r="A34" s="686"/>
      <c r="B34" s="547"/>
      <c r="C34" s="548"/>
      <c r="D34" s="548"/>
      <c r="E34" s="548"/>
      <c r="F34" s="582"/>
      <c r="G34" s="774"/>
      <c r="H34" s="720"/>
      <c r="I34" s="720"/>
      <c r="J34" s="721"/>
      <c r="K34" s="721"/>
      <c r="L34" s="188"/>
      <c r="M34" s="189"/>
      <c r="N34" s="189"/>
      <c r="O34" s="189"/>
      <c r="P34" s="190"/>
      <c r="Q34" s="191"/>
      <c r="R34" s="217"/>
      <c r="S34" s="547"/>
      <c r="T34" s="548"/>
      <c r="U34" s="548"/>
      <c r="V34" s="548"/>
      <c r="W34" s="548"/>
      <c r="X34" s="720"/>
      <c r="Y34" s="720"/>
      <c r="Z34" s="721"/>
      <c r="AA34" s="721"/>
      <c r="AB34" s="188"/>
      <c r="AC34" s="189"/>
      <c r="AD34" s="189"/>
      <c r="AE34" s="189"/>
      <c r="AF34" s="190"/>
      <c r="AG34" s="191"/>
      <c r="AH34" s="217"/>
      <c r="AI34" s="547"/>
      <c r="AJ34" s="548"/>
      <c r="AK34" s="548"/>
      <c r="AL34" s="548"/>
      <c r="AM34" s="548"/>
      <c r="AN34" s="774"/>
      <c r="AO34" s="720"/>
      <c r="AP34" s="720"/>
      <c r="AQ34" s="721"/>
      <c r="AR34" s="721"/>
      <c r="AS34" s="188"/>
      <c r="AT34" s="189"/>
      <c r="AU34" s="189"/>
      <c r="AV34" s="189"/>
      <c r="AW34" s="190"/>
      <c r="AX34" s="191"/>
      <c r="AY34" s="217"/>
      <c r="AZ34" s="547"/>
      <c r="BA34" s="548"/>
      <c r="BB34" s="548"/>
      <c r="BC34" s="548"/>
      <c r="BD34" s="548"/>
      <c r="BE34" s="720"/>
      <c r="BF34" s="720"/>
      <c r="BG34" s="721"/>
      <c r="BH34" s="721"/>
      <c r="BI34" s="188"/>
      <c r="BJ34" s="189"/>
      <c r="BK34" s="189"/>
      <c r="BL34" s="189"/>
      <c r="BM34" s="190"/>
      <c r="BN34" s="191"/>
      <c r="BO34" s="217"/>
      <c r="BP34" s="547"/>
      <c r="BQ34" s="548"/>
      <c r="BR34" s="548"/>
      <c r="BS34" s="548"/>
      <c r="BT34" s="548"/>
      <c r="BU34" s="774"/>
      <c r="BV34" s="720"/>
      <c r="BW34" s="720"/>
      <c r="BX34" s="721"/>
      <c r="BY34" s="721"/>
      <c r="BZ34" s="188"/>
      <c r="CA34" s="189"/>
      <c r="CB34" s="189"/>
      <c r="CC34" s="189"/>
      <c r="CD34" s="190"/>
      <c r="CE34" s="191"/>
      <c r="CF34" s="217"/>
      <c r="CG34" s="547"/>
      <c r="CH34" s="548"/>
      <c r="CI34" s="548"/>
      <c r="CJ34" s="548"/>
      <c r="CK34" s="548"/>
      <c r="CL34" s="720"/>
      <c r="CM34" s="720"/>
      <c r="CN34" s="721"/>
      <c r="CO34" s="721"/>
      <c r="CP34" s="188"/>
      <c r="CQ34" s="189"/>
      <c r="CR34" s="189"/>
      <c r="CS34" s="189"/>
      <c r="CT34" s="190"/>
      <c r="CU34" s="191"/>
      <c r="CV34" s="217"/>
      <c r="CW34" s="547"/>
      <c r="CX34" s="548"/>
      <c r="CY34" s="548"/>
      <c r="CZ34" s="548"/>
      <c r="DA34" s="548"/>
      <c r="DB34" s="774"/>
      <c r="DC34" s="720"/>
      <c r="DD34" s="720"/>
      <c r="DE34" s="721"/>
      <c r="DF34" s="721"/>
      <c r="DG34" s="188"/>
      <c r="DH34" s="189"/>
      <c r="DI34" s="189"/>
      <c r="DJ34" s="189"/>
      <c r="DK34" s="190"/>
      <c r="DL34" s="191"/>
      <c r="DM34" s="217"/>
      <c r="DN34" s="547"/>
      <c r="DO34" s="548"/>
      <c r="DP34" s="548"/>
      <c r="DQ34" s="548"/>
      <c r="DR34" s="548"/>
      <c r="DS34" s="720"/>
      <c r="DT34" s="720"/>
      <c r="DU34" s="721"/>
      <c r="DV34" s="721"/>
      <c r="DW34" s="188"/>
      <c r="DX34" s="189"/>
      <c r="DY34" s="189"/>
      <c r="DZ34" s="189"/>
      <c r="EA34" s="190"/>
      <c r="EB34" s="191"/>
      <c r="EC34" s="217"/>
      <c r="ED34" s="547"/>
      <c r="EE34" s="548"/>
      <c r="EF34" s="548"/>
      <c r="EG34" s="548"/>
      <c r="EH34" s="548"/>
      <c r="EI34" s="774"/>
      <c r="EJ34" s="720"/>
      <c r="EK34" s="720"/>
      <c r="EL34" s="721"/>
      <c r="EM34" s="721"/>
      <c r="EN34" s="188"/>
      <c r="EO34" s="189"/>
      <c r="EP34" s="189"/>
      <c r="EQ34" s="189"/>
      <c r="ER34" s="190"/>
      <c r="ES34" s="191"/>
      <c r="ET34" s="217"/>
      <c r="EU34" s="547"/>
      <c r="EV34" s="548"/>
      <c r="EW34" s="548"/>
      <c r="EX34" s="548"/>
      <c r="EY34" s="548"/>
      <c r="EZ34" s="720"/>
      <c r="FA34" s="720"/>
      <c r="FB34" s="721"/>
      <c r="FC34" s="721"/>
      <c r="FD34" s="188"/>
      <c r="FE34" s="189"/>
      <c r="FF34" s="189"/>
      <c r="FG34" s="189"/>
      <c r="FH34" s="190"/>
      <c r="FI34" s="191"/>
      <c r="FJ34" s="217"/>
      <c r="FK34" s="547"/>
      <c r="FL34" s="548"/>
      <c r="FM34" s="548"/>
      <c r="FN34" s="548"/>
      <c r="FO34" s="548"/>
      <c r="FP34" s="774"/>
      <c r="FQ34" s="720"/>
      <c r="FR34" s="720"/>
      <c r="FS34" s="721"/>
      <c r="FT34" s="721"/>
      <c r="FU34" s="188"/>
      <c r="FV34" s="189"/>
      <c r="FW34" s="189"/>
      <c r="FX34" s="189"/>
      <c r="FY34" s="190"/>
      <c r="FZ34" s="191"/>
      <c r="GA34" s="217"/>
      <c r="GB34" s="547"/>
      <c r="GC34" s="548"/>
      <c r="GD34" s="548"/>
      <c r="GE34" s="548"/>
      <c r="GF34" s="548"/>
      <c r="GG34" s="720"/>
      <c r="GH34" s="720"/>
      <c r="GI34" s="721"/>
      <c r="GJ34" s="721"/>
      <c r="GK34" s="188"/>
      <c r="GL34" s="189"/>
      <c r="GM34" s="189"/>
      <c r="GN34" s="189"/>
      <c r="GO34" s="190"/>
      <c r="GP34" s="186"/>
      <c r="GQ34" s="773"/>
    </row>
    <row r="35" spans="1:199" s="698" customFormat="1" ht="18" customHeight="1" thickBot="1">
      <c r="A35" s="686"/>
      <c r="B35" s="527" t="s">
        <v>8</v>
      </c>
      <c r="C35" s="556">
        <f>C21+C33</f>
        <v>5251</v>
      </c>
      <c r="D35" s="556">
        <f>D21+D33</f>
        <v>5837</v>
      </c>
      <c r="E35" s="557">
        <f>E21+E33</f>
        <v>71</v>
      </c>
      <c r="F35" s="558" t="s">
        <v>47</v>
      </c>
      <c r="G35" s="772"/>
      <c r="H35" s="584" t="s">
        <v>48</v>
      </c>
      <c r="I35" s="585"/>
      <c r="J35" s="730"/>
      <c r="K35" s="730"/>
      <c r="L35" s="195">
        <f>L33+L21</f>
        <v>93</v>
      </c>
      <c r="M35" s="182"/>
      <c r="N35" s="183"/>
      <c r="O35" s="184"/>
      <c r="P35" s="196">
        <f>P21+P33</f>
        <v>31</v>
      </c>
      <c r="Q35" s="185"/>
      <c r="R35" s="217"/>
      <c r="S35" s="527" t="s">
        <v>8</v>
      </c>
      <c r="T35" s="136">
        <f>T21+T33</f>
        <v>5251</v>
      </c>
      <c r="U35" s="556">
        <f>U21+U33</f>
        <v>6453</v>
      </c>
      <c r="V35" s="557">
        <f>V21+V33</f>
        <v>71</v>
      </c>
      <c r="W35" s="537" t="s">
        <v>47</v>
      </c>
      <c r="X35" s="584" t="s">
        <v>48</v>
      </c>
      <c r="Y35" s="585"/>
      <c r="Z35" s="730"/>
      <c r="AA35" s="730"/>
      <c r="AB35" s="195">
        <f>AB33+AB21</f>
        <v>96</v>
      </c>
      <c r="AC35" s="182"/>
      <c r="AD35" s="183"/>
      <c r="AE35" s="184"/>
      <c r="AF35" s="196">
        <f>AF21+AF33</f>
        <v>29</v>
      </c>
      <c r="AG35" s="185"/>
      <c r="AH35" s="217"/>
      <c r="AI35" s="527" t="s">
        <v>8</v>
      </c>
      <c r="AJ35" s="136">
        <f>AJ21+AJ33</f>
        <v>5251</v>
      </c>
      <c r="AK35" s="556">
        <f>AK21+AK33</f>
        <v>6453</v>
      </c>
      <c r="AL35" s="557">
        <f>AL21+AL33</f>
        <v>71</v>
      </c>
      <c r="AM35" s="537" t="s">
        <v>47</v>
      </c>
      <c r="AN35" s="772"/>
      <c r="AO35" s="584" t="s">
        <v>48</v>
      </c>
      <c r="AP35" s="585"/>
      <c r="AQ35" s="730"/>
      <c r="AR35" s="730"/>
      <c r="AS35" s="195">
        <f>AS33+AS21</f>
        <v>95</v>
      </c>
      <c r="AT35" s="182"/>
      <c r="AU35" s="183"/>
      <c r="AV35" s="184"/>
      <c r="AW35" s="196">
        <f>AW21+AW33</f>
        <v>34</v>
      </c>
      <c r="AX35" s="185"/>
      <c r="AY35" s="217"/>
      <c r="AZ35" s="527" t="s">
        <v>8</v>
      </c>
      <c r="BA35" s="136">
        <f>BA21+BA33</f>
        <v>5251</v>
      </c>
      <c r="BB35" s="556">
        <f>BB21+BB33</f>
        <v>6453</v>
      </c>
      <c r="BC35" s="557">
        <f>BC21+BC33</f>
        <v>71</v>
      </c>
      <c r="BD35" s="537" t="s">
        <v>47</v>
      </c>
      <c r="BE35" s="584" t="s">
        <v>48</v>
      </c>
      <c r="BF35" s="585"/>
      <c r="BG35" s="730"/>
      <c r="BH35" s="730"/>
      <c r="BI35" s="195">
        <f>BI33+BI21</f>
        <v>98</v>
      </c>
      <c r="BJ35" s="182"/>
      <c r="BK35" s="183"/>
      <c r="BL35" s="184"/>
      <c r="BM35" s="196">
        <f>BM21+BM33</f>
        <v>32</v>
      </c>
      <c r="BN35" s="185"/>
      <c r="BO35" s="217"/>
      <c r="BP35" s="527" t="s">
        <v>8</v>
      </c>
      <c r="BQ35" s="136">
        <f>BQ21+BQ33</f>
        <v>5251</v>
      </c>
      <c r="BR35" s="556">
        <f>BR21+BR33</f>
        <v>6453</v>
      </c>
      <c r="BS35" s="557">
        <f>BS21+BS33</f>
        <v>71</v>
      </c>
      <c r="BT35" s="537" t="s">
        <v>47</v>
      </c>
      <c r="BU35" s="772"/>
      <c r="BV35" s="584" t="s">
        <v>48</v>
      </c>
      <c r="BW35" s="585"/>
      <c r="BX35" s="730"/>
      <c r="BY35" s="730"/>
      <c r="BZ35" s="195">
        <f>BZ33+BZ21</f>
        <v>104</v>
      </c>
      <c r="CA35" s="182"/>
      <c r="CB35" s="183"/>
      <c r="CC35" s="184"/>
      <c r="CD35" s="196">
        <f>CD21+CD33</f>
        <v>25</v>
      </c>
      <c r="CE35" s="185"/>
      <c r="CF35" s="217"/>
      <c r="CG35" s="527" t="s">
        <v>8</v>
      </c>
      <c r="CH35" s="136">
        <f>CH21+CH33</f>
        <v>5251</v>
      </c>
      <c r="CI35" s="556">
        <f>CI21+CI33</f>
        <v>6453</v>
      </c>
      <c r="CJ35" s="557">
        <f>CJ21+CJ33</f>
        <v>71</v>
      </c>
      <c r="CK35" s="537" t="s">
        <v>47</v>
      </c>
      <c r="CL35" s="584" t="s">
        <v>48</v>
      </c>
      <c r="CM35" s="585"/>
      <c r="CN35" s="730"/>
      <c r="CO35" s="730"/>
      <c r="CP35" s="195">
        <f>CP33+CP21</f>
        <v>117</v>
      </c>
      <c r="CQ35" s="182"/>
      <c r="CR35" s="183"/>
      <c r="CS35" s="184"/>
      <c r="CT35" s="196">
        <f>CT21+CT33</f>
        <v>18</v>
      </c>
      <c r="CU35" s="185"/>
      <c r="CV35" s="217"/>
      <c r="CW35" s="527" t="s">
        <v>8</v>
      </c>
      <c r="CX35" s="136">
        <f>CX21+CX33</f>
        <v>5251</v>
      </c>
      <c r="CY35" s="556">
        <f>CY21+CY33</f>
        <v>6453</v>
      </c>
      <c r="CZ35" s="557">
        <f>CZ21+CZ33</f>
        <v>71</v>
      </c>
      <c r="DA35" s="537" t="s">
        <v>47</v>
      </c>
      <c r="DB35" s="772"/>
      <c r="DC35" s="584" t="s">
        <v>48</v>
      </c>
      <c r="DD35" s="585"/>
      <c r="DE35" s="730"/>
      <c r="DF35" s="730"/>
      <c r="DG35" s="195">
        <f>DG33+DG21</f>
        <v>100</v>
      </c>
      <c r="DH35" s="182"/>
      <c r="DI35" s="183"/>
      <c r="DJ35" s="184"/>
      <c r="DK35" s="196">
        <f>DK21+DK33</f>
        <v>25</v>
      </c>
      <c r="DL35" s="185"/>
      <c r="DM35" s="217"/>
      <c r="DN35" s="527" t="s">
        <v>8</v>
      </c>
      <c r="DO35" s="136">
        <f>DO21+DO33</f>
        <v>5251</v>
      </c>
      <c r="DP35" s="556">
        <f>DP21+DP33</f>
        <v>6453</v>
      </c>
      <c r="DQ35" s="557">
        <f>DQ21+DQ33</f>
        <v>71</v>
      </c>
      <c r="DR35" s="537" t="s">
        <v>47</v>
      </c>
      <c r="DS35" s="584" t="s">
        <v>48</v>
      </c>
      <c r="DT35" s="585"/>
      <c r="DU35" s="730"/>
      <c r="DV35" s="730"/>
      <c r="DW35" s="195">
        <f>DW33+DW21</f>
        <v>82</v>
      </c>
      <c r="DX35" s="182"/>
      <c r="DY35" s="183"/>
      <c r="DZ35" s="184"/>
      <c r="EA35" s="196">
        <f>EA21+EA33</f>
        <v>31</v>
      </c>
      <c r="EB35" s="185"/>
      <c r="EC35" s="217"/>
      <c r="ED35" s="527" t="s">
        <v>8</v>
      </c>
      <c r="EE35" s="136">
        <f>EE21+EE33</f>
        <v>5251</v>
      </c>
      <c r="EF35" s="556">
        <f>EF21+EF33</f>
        <v>6453</v>
      </c>
      <c r="EG35" s="557">
        <f>EG21+EG33</f>
        <v>71</v>
      </c>
      <c r="EH35" s="537" t="s">
        <v>47</v>
      </c>
      <c r="EI35" s="772"/>
      <c r="EJ35" s="584" t="s">
        <v>48</v>
      </c>
      <c r="EK35" s="585"/>
      <c r="EL35" s="730"/>
      <c r="EM35" s="730"/>
      <c r="EN35" s="195">
        <f>EN33+EN21</f>
        <v>86</v>
      </c>
      <c r="EO35" s="182"/>
      <c r="EP35" s="183"/>
      <c r="EQ35" s="184"/>
      <c r="ER35" s="196">
        <f>ER21+ER33</f>
        <v>35</v>
      </c>
      <c r="ES35" s="185"/>
      <c r="ET35" s="217"/>
      <c r="EU35" s="527" t="s">
        <v>8</v>
      </c>
      <c r="EV35" s="136">
        <f>EV21+EV33</f>
        <v>5251</v>
      </c>
      <c r="EW35" s="556">
        <f>EW21+EW33</f>
        <v>6453</v>
      </c>
      <c r="EX35" s="557">
        <f>EX21+EX33</f>
        <v>71</v>
      </c>
      <c r="EY35" s="537" t="s">
        <v>47</v>
      </c>
      <c r="EZ35" s="584" t="s">
        <v>48</v>
      </c>
      <c r="FA35" s="585"/>
      <c r="FB35" s="730"/>
      <c r="FC35" s="730"/>
      <c r="FD35" s="195">
        <f>FD33+FD21</f>
        <v>96</v>
      </c>
      <c r="FE35" s="182"/>
      <c r="FF35" s="183"/>
      <c r="FG35" s="184"/>
      <c r="FH35" s="196">
        <f>FH21+FH33</f>
        <v>33</v>
      </c>
      <c r="FI35" s="185"/>
      <c r="FJ35" s="217"/>
      <c r="FK35" s="527" t="s">
        <v>8</v>
      </c>
      <c r="FL35" s="136">
        <f>FL21+FL33</f>
        <v>5251</v>
      </c>
      <c r="FM35" s="556">
        <f>FM21+FM33</f>
        <v>6453</v>
      </c>
      <c r="FN35" s="557">
        <f>FN21+FN33</f>
        <v>71</v>
      </c>
      <c r="FO35" s="537" t="s">
        <v>47</v>
      </c>
      <c r="FP35" s="772"/>
      <c r="FQ35" s="584" t="s">
        <v>48</v>
      </c>
      <c r="FR35" s="585"/>
      <c r="FS35" s="730"/>
      <c r="FT35" s="730"/>
      <c r="FU35" s="195">
        <f>FU33+FU21</f>
        <v>97</v>
      </c>
      <c r="FV35" s="182"/>
      <c r="FW35" s="183"/>
      <c r="FX35" s="184"/>
      <c r="FY35" s="196">
        <f>FY21+FY33</f>
        <v>33</v>
      </c>
      <c r="FZ35" s="185"/>
      <c r="GA35" s="217"/>
      <c r="GB35" s="527" t="s">
        <v>8</v>
      </c>
      <c r="GC35" s="136">
        <f>GC21+GC33</f>
        <v>5251</v>
      </c>
      <c r="GD35" s="556">
        <f>GD21+GD33</f>
        <v>6453</v>
      </c>
      <c r="GE35" s="557">
        <f>GE21+GE33</f>
        <v>71</v>
      </c>
      <c r="GF35" s="537" t="s">
        <v>47</v>
      </c>
      <c r="GG35" s="584" t="s">
        <v>48</v>
      </c>
      <c r="GH35" s="585"/>
      <c r="GI35" s="730"/>
      <c r="GJ35" s="730"/>
      <c r="GK35" s="195">
        <f>GK33+GK21</f>
        <v>101</v>
      </c>
      <c r="GL35" s="182"/>
      <c r="GM35" s="183"/>
      <c r="GN35" s="184"/>
      <c r="GO35" s="196">
        <f>GO21+GO33</f>
        <v>23</v>
      </c>
      <c r="GP35" s="186"/>
      <c r="GQ35" s="773"/>
    </row>
    <row r="36" spans="1:199" ht="4.95" customHeight="1" thickBot="1">
      <c r="A36" s="621"/>
      <c r="B36" s="588"/>
      <c r="C36" s="589"/>
      <c r="D36" s="589"/>
      <c r="E36" s="643"/>
      <c r="F36" s="590"/>
      <c r="G36" s="734"/>
      <c r="H36" s="733"/>
      <c r="I36" s="733"/>
      <c r="J36" s="734"/>
      <c r="K36" s="734"/>
      <c r="L36" s="202"/>
      <c r="M36" s="203"/>
      <c r="N36" s="203"/>
      <c r="O36" s="203"/>
      <c r="P36" s="204"/>
      <c r="Q36" s="205"/>
      <c r="R36" s="643"/>
      <c r="S36" s="588"/>
      <c r="T36" s="589"/>
      <c r="U36" s="589"/>
      <c r="V36" s="643"/>
      <c r="W36" s="594"/>
      <c r="X36" s="733"/>
      <c r="Y36" s="733"/>
      <c r="Z36" s="734"/>
      <c r="AA36" s="734"/>
      <c r="AB36" s="202"/>
      <c r="AC36" s="203"/>
      <c r="AD36" s="203"/>
      <c r="AE36" s="203"/>
      <c r="AF36" s="204"/>
      <c r="AG36" s="205"/>
      <c r="AH36" s="643"/>
      <c r="AI36" s="588"/>
      <c r="AJ36" s="589"/>
      <c r="AK36" s="589"/>
      <c r="AL36" s="643"/>
      <c r="AM36" s="594"/>
      <c r="AN36" s="734"/>
      <c r="AO36" s="733"/>
      <c r="AP36" s="733"/>
      <c r="AQ36" s="734"/>
      <c r="AR36" s="734"/>
      <c r="AS36" s="202"/>
      <c r="AT36" s="203"/>
      <c r="AU36" s="203"/>
      <c r="AV36" s="203"/>
      <c r="AW36" s="204"/>
      <c r="AX36" s="205"/>
      <c r="AY36" s="643"/>
      <c r="AZ36" s="588"/>
      <c r="BA36" s="589"/>
      <c r="BB36" s="589"/>
      <c r="BC36" s="643"/>
      <c r="BD36" s="594"/>
      <c r="BE36" s="733"/>
      <c r="BF36" s="733"/>
      <c r="BG36" s="734"/>
      <c r="BH36" s="734"/>
      <c r="BI36" s="202"/>
      <c r="BJ36" s="203"/>
      <c r="BK36" s="203"/>
      <c r="BL36" s="203"/>
      <c r="BM36" s="204"/>
      <c r="BN36" s="205"/>
      <c r="BO36" s="643"/>
      <c r="BP36" s="588"/>
      <c r="BQ36" s="589"/>
      <c r="BR36" s="589"/>
      <c r="BS36" s="643"/>
      <c r="BT36" s="594"/>
      <c r="BU36" s="734"/>
      <c r="BV36" s="733"/>
      <c r="BW36" s="733"/>
      <c r="BX36" s="734"/>
      <c r="BY36" s="734"/>
      <c r="BZ36" s="202"/>
      <c r="CA36" s="203"/>
      <c r="CB36" s="203"/>
      <c r="CC36" s="203"/>
      <c r="CD36" s="204"/>
      <c r="CE36" s="205"/>
      <c r="CF36" s="643"/>
      <c r="CG36" s="588"/>
      <c r="CH36" s="589"/>
      <c r="CI36" s="589"/>
      <c r="CJ36" s="643"/>
      <c r="CK36" s="594"/>
      <c r="CL36" s="733"/>
      <c r="CM36" s="733"/>
      <c r="CN36" s="734"/>
      <c r="CO36" s="734"/>
      <c r="CP36" s="202"/>
      <c r="CQ36" s="203"/>
      <c r="CR36" s="203"/>
      <c r="CS36" s="203"/>
      <c r="CT36" s="204"/>
      <c r="CU36" s="205"/>
      <c r="CV36" s="643"/>
      <c r="CW36" s="588"/>
      <c r="CX36" s="589"/>
      <c r="CY36" s="589"/>
      <c r="CZ36" s="643"/>
      <c r="DA36" s="594"/>
      <c r="DB36" s="734"/>
      <c r="DC36" s="733"/>
      <c r="DD36" s="733"/>
      <c r="DE36" s="734"/>
      <c r="DF36" s="734"/>
      <c r="DG36" s="202"/>
      <c r="DH36" s="203"/>
      <c r="DI36" s="203"/>
      <c r="DJ36" s="203"/>
      <c r="DK36" s="204"/>
      <c r="DL36" s="205"/>
      <c r="DM36" s="643"/>
      <c r="DN36" s="588"/>
      <c r="DO36" s="589"/>
      <c r="DP36" s="589"/>
      <c r="DQ36" s="643"/>
      <c r="DR36" s="594"/>
      <c r="DS36" s="733"/>
      <c r="DT36" s="733"/>
      <c r="DU36" s="734"/>
      <c r="DV36" s="734"/>
      <c r="DW36" s="202"/>
      <c r="DX36" s="203"/>
      <c r="DY36" s="203"/>
      <c r="DZ36" s="203"/>
      <c r="EA36" s="204"/>
      <c r="EB36" s="205"/>
      <c r="EC36" s="643"/>
      <c r="ED36" s="588"/>
      <c r="EE36" s="589"/>
      <c r="EF36" s="589"/>
      <c r="EG36" s="643"/>
      <c r="EH36" s="594"/>
      <c r="EI36" s="734"/>
      <c r="EJ36" s="733"/>
      <c r="EK36" s="733"/>
      <c r="EL36" s="734"/>
      <c r="EM36" s="734"/>
      <c r="EN36" s="202"/>
      <c r="EO36" s="203"/>
      <c r="EP36" s="203"/>
      <c r="EQ36" s="203"/>
      <c r="ER36" s="204"/>
      <c r="ES36" s="205"/>
      <c r="ET36" s="643"/>
      <c r="EU36" s="588"/>
      <c r="EV36" s="589"/>
      <c r="EW36" s="589"/>
      <c r="EX36" s="643"/>
      <c r="EY36" s="594"/>
      <c r="EZ36" s="733"/>
      <c r="FA36" s="733"/>
      <c r="FB36" s="734"/>
      <c r="FC36" s="734"/>
      <c r="FD36" s="202"/>
      <c r="FE36" s="203"/>
      <c r="FF36" s="203"/>
      <c r="FG36" s="203"/>
      <c r="FH36" s="204"/>
      <c r="FI36" s="205"/>
      <c r="FJ36" s="643"/>
      <c r="FK36" s="588"/>
      <c r="FL36" s="589"/>
      <c r="FM36" s="589"/>
      <c r="FN36" s="643"/>
      <c r="FO36" s="594"/>
      <c r="FP36" s="734"/>
      <c r="FQ36" s="733"/>
      <c r="FR36" s="733"/>
      <c r="FS36" s="734"/>
      <c r="FT36" s="734"/>
      <c r="FU36" s="202"/>
      <c r="FV36" s="203"/>
      <c r="FW36" s="203"/>
      <c r="FX36" s="203"/>
      <c r="FY36" s="204"/>
      <c r="FZ36" s="205"/>
      <c r="GA36" s="643"/>
      <c r="GB36" s="588"/>
      <c r="GC36" s="589"/>
      <c r="GD36" s="589"/>
      <c r="GE36" s="643"/>
      <c r="GF36" s="594"/>
      <c r="GG36" s="733"/>
      <c r="GH36" s="733"/>
      <c r="GI36" s="734"/>
      <c r="GJ36" s="734"/>
      <c r="GK36" s="202"/>
      <c r="GL36" s="203"/>
      <c r="GM36" s="203"/>
      <c r="GN36" s="203"/>
      <c r="GO36" s="204"/>
      <c r="GP36" s="207"/>
      <c r="GQ36" s="621"/>
    </row>
    <row r="37" spans="1:199" ht="18" customHeight="1" thickBot="1">
      <c r="A37" s="621"/>
      <c r="B37" s="660"/>
      <c r="C37" s="643"/>
      <c r="D37" s="734"/>
      <c r="E37" s="643"/>
      <c r="F37" s="595" t="s">
        <v>49</v>
      </c>
      <c r="G37" s="643"/>
      <c r="H37" s="596" t="s">
        <v>50</v>
      </c>
      <c r="I37" s="596"/>
      <c r="J37" s="734"/>
      <c r="K37" s="734"/>
      <c r="L37" s="211">
        <f>L35-L7</f>
        <v>77</v>
      </c>
      <c r="M37" s="212">
        <f>M35-M9</f>
        <v>0</v>
      </c>
      <c r="N37" s="212">
        <f>N35-N9</f>
        <v>0</v>
      </c>
      <c r="O37" s="212">
        <f>O35-O9</f>
        <v>0</v>
      </c>
      <c r="P37" s="212"/>
      <c r="Q37" s="191"/>
      <c r="R37" s="643"/>
      <c r="S37" s="660"/>
      <c r="T37" s="643"/>
      <c r="U37" s="734"/>
      <c r="V37" s="643"/>
      <c r="W37" s="597" t="s">
        <v>49</v>
      </c>
      <c r="X37" s="596" t="s">
        <v>50</v>
      </c>
      <c r="Y37" s="596"/>
      <c r="Z37" s="734"/>
      <c r="AA37" s="734"/>
      <c r="AB37" s="211">
        <f>AB35-AB7</f>
        <v>79</v>
      </c>
      <c r="AC37" s="212">
        <f>AC35-AC9</f>
        <v>0</v>
      </c>
      <c r="AD37" s="212">
        <f>AD35-AD9</f>
        <v>0</v>
      </c>
      <c r="AE37" s="212">
        <f>AE35-AE9</f>
        <v>0</v>
      </c>
      <c r="AF37" s="214"/>
      <c r="AG37" s="191"/>
      <c r="AH37" s="643"/>
      <c r="AI37" s="660"/>
      <c r="AJ37" s="643"/>
      <c r="AK37" s="734"/>
      <c r="AL37" s="643"/>
      <c r="AM37" s="597" t="s">
        <v>49</v>
      </c>
      <c r="AN37" s="643"/>
      <c r="AO37" s="596" t="s">
        <v>50</v>
      </c>
      <c r="AP37" s="596"/>
      <c r="AQ37" s="734"/>
      <c r="AR37" s="734"/>
      <c r="AS37" s="211">
        <f>AS35-AS7</f>
        <v>73</v>
      </c>
      <c r="AT37" s="212">
        <f>AT35-AT9</f>
        <v>0</v>
      </c>
      <c r="AU37" s="212">
        <f>AU35-AU9</f>
        <v>0</v>
      </c>
      <c r="AV37" s="212">
        <f>AV35-AV9</f>
        <v>0</v>
      </c>
      <c r="AW37" s="212"/>
      <c r="AX37" s="191"/>
      <c r="AY37" s="643"/>
      <c r="AZ37" s="660"/>
      <c r="BA37" s="643"/>
      <c r="BB37" s="734"/>
      <c r="BC37" s="643"/>
      <c r="BD37" s="597" t="s">
        <v>49</v>
      </c>
      <c r="BE37" s="596" t="s">
        <v>50</v>
      </c>
      <c r="BF37" s="596"/>
      <c r="BG37" s="734"/>
      <c r="BH37" s="734"/>
      <c r="BI37" s="211">
        <f>BI35-BI7</f>
        <v>75</v>
      </c>
      <c r="BJ37" s="212">
        <f>BJ35-BJ9</f>
        <v>0</v>
      </c>
      <c r="BK37" s="212">
        <f>BK35-BK9</f>
        <v>0</v>
      </c>
      <c r="BL37" s="212">
        <f>BL35-BL9</f>
        <v>0</v>
      </c>
      <c r="BM37" s="212"/>
      <c r="BN37" s="191"/>
      <c r="BO37" s="643"/>
      <c r="BP37" s="660"/>
      <c r="BQ37" s="643"/>
      <c r="BR37" s="734"/>
      <c r="BS37" s="643"/>
      <c r="BT37" s="597" t="s">
        <v>49</v>
      </c>
      <c r="BU37" s="643"/>
      <c r="BV37" s="596" t="s">
        <v>50</v>
      </c>
      <c r="BW37" s="596"/>
      <c r="BX37" s="734"/>
      <c r="BY37" s="734"/>
      <c r="BZ37" s="211">
        <f>BZ35-BZ7</f>
        <v>82</v>
      </c>
      <c r="CA37" s="212">
        <f>CA35-CA9</f>
        <v>0</v>
      </c>
      <c r="CB37" s="212">
        <f>CB35-CB9</f>
        <v>0</v>
      </c>
      <c r="CC37" s="212">
        <f>CC35-CC9</f>
        <v>0</v>
      </c>
      <c r="CD37" s="212"/>
      <c r="CE37" s="191"/>
      <c r="CF37" s="643"/>
      <c r="CG37" s="660"/>
      <c r="CH37" s="643"/>
      <c r="CI37" s="734"/>
      <c r="CJ37" s="643"/>
      <c r="CK37" s="597" t="s">
        <v>49</v>
      </c>
      <c r="CL37" s="596" t="s">
        <v>50</v>
      </c>
      <c r="CM37" s="596"/>
      <c r="CN37" s="734"/>
      <c r="CO37" s="734"/>
      <c r="CP37" s="211">
        <f>CP35-CP7</f>
        <v>89</v>
      </c>
      <c r="CQ37" s="212">
        <f>CQ35-CQ9</f>
        <v>0</v>
      </c>
      <c r="CR37" s="212">
        <f>CR35-CR9</f>
        <v>0</v>
      </c>
      <c r="CS37" s="212">
        <f>CS35-CS9</f>
        <v>0</v>
      </c>
      <c r="CT37" s="212"/>
      <c r="CU37" s="191"/>
      <c r="CV37" s="643"/>
      <c r="CW37" s="660"/>
      <c r="CX37" s="643"/>
      <c r="CY37" s="734"/>
      <c r="CZ37" s="643"/>
      <c r="DA37" s="597" t="s">
        <v>49</v>
      </c>
      <c r="DB37" s="643"/>
      <c r="DC37" s="596" t="s">
        <v>50</v>
      </c>
      <c r="DD37" s="596"/>
      <c r="DE37" s="734"/>
      <c r="DF37" s="734"/>
      <c r="DG37" s="211">
        <f>DG35-DG7</f>
        <v>84</v>
      </c>
      <c r="DH37" s="212">
        <f>DH35-DH9</f>
        <v>0</v>
      </c>
      <c r="DI37" s="212">
        <f>DI35-DI9</f>
        <v>0</v>
      </c>
      <c r="DJ37" s="212">
        <f>DJ35-DJ9</f>
        <v>0</v>
      </c>
      <c r="DK37" s="215"/>
      <c r="DL37" s="191"/>
      <c r="DM37" s="643"/>
      <c r="DN37" s="660"/>
      <c r="DO37" s="643"/>
      <c r="DP37" s="734"/>
      <c r="DQ37" s="643"/>
      <c r="DR37" s="597" t="s">
        <v>49</v>
      </c>
      <c r="DS37" s="596" t="s">
        <v>50</v>
      </c>
      <c r="DT37" s="596"/>
      <c r="DU37" s="734"/>
      <c r="DV37" s="734"/>
      <c r="DW37" s="211">
        <f>DW35-DW7</f>
        <v>76</v>
      </c>
      <c r="DX37" s="212">
        <f>DX35-DX9</f>
        <v>0</v>
      </c>
      <c r="DY37" s="212">
        <f>DY35-DY9</f>
        <v>0</v>
      </c>
      <c r="DZ37" s="212">
        <f>DZ35-DZ9</f>
        <v>0</v>
      </c>
      <c r="EA37" s="215"/>
      <c r="EB37" s="191"/>
      <c r="EC37" s="643"/>
      <c r="ED37" s="660"/>
      <c r="EE37" s="643"/>
      <c r="EF37" s="734"/>
      <c r="EG37" s="643"/>
      <c r="EH37" s="597" t="s">
        <v>49</v>
      </c>
      <c r="EI37" s="643"/>
      <c r="EJ37" s="596" t="s">
        <v>50</v>
      </c>
      <c r="EK37" s="596"/>
      <c r="EL37" s="734"/>
      <c r="EM37" s="734"/>
      <c r="EN37" s="211">
        <f>EN35-EN7</f>
        <v>72</v>
      </c>
      <c r="EO37" s="212">
        <f>EO35-EO9</f>
        <v>0</v>
      </c>
      <c r="EP37" s="212">
        <f>EP35-EP9</f>
        <v>0</v>
      </c>
      <c r="EQ37" s="212">
        <f>EQ35-EQ9</f>
        <v>0</v>
      </c>
      <c r="ER37" s="215"/>
      <c r="ES37" s="191"/>
      <c r="ET37" s="643"/>
      <c r="EU37" s="660"/>
      <c r="EV37" s="643"/>
      <c r="EW37" s="734"/>
      <c r="EX37" s="643"/>
      <c r="EY37" s="597" t="s">
        <v>49</v>
      </c>
      <c r="EZ37" s="596" t="s">
        <v>50</v>
      </c>
      <c r="FA37" s="596"/>
      <c r="FB37" s="734"/>
      <c r="FC37" s="734"/>
      <c r="FD37" s="211">
        <f>FD35-FD7</f>
        <v>74</v>
      </c>
      <c r="FE37" s="212">
        <f>FE35-FE9</f>
        <v>0</v>
      </c>
      <c r="FF37" s="212">
        <f>FF35-FF9</f>
        <v>0</v>
      </c>
      <c r="FG37" s="212">
        <f>FG35-FG9</f>
        <v>0</v>
      </c>
      <c r="FH37" s="212"/>
      <c r="FI37" s="191"/>
      <c r="FJ37" s="643"/>
      <c r="FK37" s="660"/>
      <c r="FL37" s="643"/>
      <c r="FM37" s="734"/>
      <c r="FN37" s="643"/>
      <c r="FO37" s="597" t="s">
        <v>49</v>
      </c>
      <c r="FP37" s="643"/>
      <c r="FQ37" s="596" t="s">
        <v>50</v>
      </c>
      <c r="FR37" s="596"/>
      <c r="FS37" s="734"/>
      <c r="FT37" s="734"/>
      <c r="FU37" s="211">
        <f>FU35-FU7</f>
        <v>74</v>
      </c>
      <c r="FV37" s="212">
        <f>FV35-FV9</f>
        <v>0</v>
      </c>
      <c r="FW37" s="212">
        <f>FW35-FW9</f>
        <v>0</v>
      </c>
      <c r="FX37" s="212">
        <f>FX35-FX9</f>
        <v>0</v>
      </c>
      <c r="FY37" s="215"/>
      <c r="FZ37" s="191"/>
      <c r="GA37" s="643"/>
      <c r="GB37" s="660"/>
      <c r="GC37" s="643"/>
      <c r="GD37" s="734"/>
      <c r="GE37" s="643"/>
      <c r="GF37" s="597" t="s">
        <v>49</v>
      </c>
      <c r="GG37" s="596" t="s">
        <v>50</v>
      </c>
      <c r="GH37" s="596"/>
      <c r="GI37" s="734"/>
      <c r="GJ37" s="734"/>
      <c r="GK37" s="211">
        <f>GK35-GK7</f>
        <v>88</v>
      </c>
      <c r="GL37" s="212">
        <f>GL35-GL9</f>
        <v>0</v>
      </c>
      <c r="GM37" s="212">
        <f>GM35-GM9</f>
        <v>0</v>
      </c>
      <c r="GN37" s="212">
        <f>GN35-GN9</f>
        <v>0</v>
      </c>
      <c r="GO37" s="215"/>
      <c r="GP37" s="186"/>
      <c r="GQ37" s="621"/>
    </row>
    <row r="38" spans="1:199" ht="3.25" customHeight="1" thickBot="1">
      <c r="A38" s="621"/>
      <c r="B38" s="660"/>
      <c r="C38" s="643"/>
      <c r="D38" s="643"/>
      <c r="E38" s="643"/>
      <c r="F38" s="736"/>
      <c r="G38" s="643"/>
      <c r="H38" s="737"/>
      <c r="I38" s="737"/>
      <c r="J38" s="643"/>
      <c r="K38" s="643"/>
      <c r="L38" s="191"/>
      <c r="M38" s="217"/>
      <c r="N38" s="217"/>
      <c r="O38" s="217"/>
      <c r="P38" s="191"/>
      <c r="Q38" s="191"/>
      <c r="R38" s="643"/>
      <c r="S38" s="660"/>
      <c r="T38" s="643"/>
      <c r="U38" s="643"/>
      <c r="V38" s="643"/>
      <c r="W38" s="658"/>
      <c r="X38" s="737"/>
      <c r="Y38" s="737"/>
      <c r="Z38" s="643"/>
      <c r="AA38" s="643"/>
      <c r="AB38" s="191"/>
      <c r="AC38" s="217"/>
      <c r="AD38" s="217"/>
      <c r="AE38" s="217"/>
      <c r="AF38" s="191"/>
      <c r="AG38" s="191"/>
      <c r="AH38" s="643"/>
      <c r="AI38" s="660"/>
      <c r="AJ38" s="643"/>
      <c r="AK38" s="643"/>
      <c r="AL38" s="643"/>
      <c r="AM38" s="658"/>
      <c r="AN38" s="643"/>
      <c r="AO38" s="737"/>
      <c r="AP38" s="737"/>
      <c r="AQ38" s="643"/>
      <c r="AR38" s="643"/>
      <c r="AS38" s="191"/>
      <c r="AT38" s="217"/>
      <c r="AU38" s="217"/>
      <c r="AV38" s="217"/>
      <c r="AW38" s="191"/>
      <c r="AX38" s="191"/>
      <c r="AY38" s="643"/>
      <c r="AZ38" s="660"/>
      <c r="BA38" s="643"/>
      <c r="BB38" s="643"/>
      <c r="BC38" s="643"/>
      <c r="BD38" s="658"/>
      <c r="BE38" s="737"/>
      <c r="BF38" s="737"/>
      <c r="BG38" s="643"/>
      <c r="BH38" s="643"/>
      <c r="BI38" s="191"/>
      <c r="BJ38" s="217"/>
      <c r="BK38" s="217"/>
      <c r="BL38" s="217"/>
      <c r="BM38" s="191"/>
      <c r="BN38" s="191"/>
      <c r="BO38" s="643"/>
      <c r="BP38" s="660"/>
      <c r="BQ38" s="643"/>
      <c r="BR38" s="643"/>
      <c r="BS38" s="643"/>
      <c r="BT38" s="658"/>
      <c r="BU38" s="643"/>
      <c r="BV38" s="737"/>
      <c r="BW38" s="737"/>
      <c r="BX38" s="643"/>
      <c r="BY38" s="643"/>
      <c r="BZ38" s="191"/>
      <c r="CA38" s="217"/>
      <c r="CB38" s="217"/>
      <c r="CC38" s="217"/>
      <c r="CD38" s="191"/>
      <c r="CE38" s="191"/>
      <c r="CF38" s="643"/>
      <c r="CG38" s="660"/>
      <c r="CH38" s="643"/>
      <c r="CI38" s="643"/>
      <c r="CJ38" s="643"/>
      <c r="CK38" s="658"/>
      <c r="CL38" s="737"/>
      <c r="CM38" s="737"/>
      <c r="CN38" s="643"/>
      <c r="CO38" s="643"/>
      <c r="CP38" s="191"/>
      <c r="CQ38" s="217"/>
      <c r="CR38" s="217"/>
      <c r="CS38" s="217"/>
      <c r="CT38" s="191"/>
      <c r="CU38" s="191"/>
      <c r="CV38" s="643"/>
      <c r="CW38" s="660"/>
      <c r="CX38" s="643"/>
      <c r="CY38" s="643"/>
      <c r="CZ38" s="643"/>
      <c r="DA38" s="658"/>
      <c r="DB38" s="643"/>
      <c r="DC38" s="737"/>
      <c r="DD38" s="737"/>
      <c r="DE38" s="643"/>
      <c r="DF38" s="643"/>
      <c r="DG38" s="191"/>
      <c r="DH38" s="217"/>
      <c r="DI38" s="217"/>
      <c r="DJ38" s="217"/>
      <c r="DK38" s="191"/>
      <c r="DL38" s="191"/>
      <c r="DM38" s="643"/>
      <c r="DN38" s="660"/>
      <c r="DO38" s="643"/>
      <c r="DP38" s="643"/>
      <c r="DQ38" s="643"/>
      <c r="DR38" s="658"/>
      <c r="DS38" s="737"/>
      <c r="DT38" s="737"/>
      <c r="DU38" s="643"/>
      <c r="DV38" s="643"/>
      <c r="DW38" s="191"/>
      <c r="DX38" s="217"/>
      <c r="DY38" s="217"/>
      <c r="DZ38" s="217"/>
      <c r="EA38" s="191"/>
      <c r="EB38" s="191"/>
      <c r="EC38" s="643"/>
      <c r="ED38" s="660"/>
      <c r="EE38" s="643"/>
      <c r="EF38" s="643"/>
      <c r="EG38" s="643"/>
      <c r="EH38" s="658"/>
      <c r="EI38" s="643"/>
      <c r="EJ38" s="737"/>
      <c r="EK38" s="737"/>
      <c r="EL38" s="643"/>
      <c r="EM38" s="643"/>
      <c r="EN38" s="191"/>
      <c r="EO38" s="217"/>
      <c r="EP38" s="217"/>
      <c r="EQ38" s="217"/>
      <c r="ER38" s="191"/>
      <c r="ES38" s="191"/>
      <c r="ET38" s="643"/>
      <c r="EU38" s="660"/>
      <c r="EV38" s="643"/>
      <c r="EW38" s="643"/>
      <c r="EX38" s="643"/>
      <c r="EY38" s="658"/>
      <c r="EZ38" s="737"/>
      <c r="FA38" s="737"/>
      <c r="FB38" s="643"/>
      <c r="FC38" s="643"/>
      <c r="FD38" s="191"/>
      <c r="FE38" s="217"/>
      <c r="FF38" s="217"/>
      <c r="FG38" s="217"/>
      <c r="FH38" s="191"/>
      <c r="FI38" s="191"/>
      <c r="FJ38" s="643"/>
      <c r="FK38" s="660"/>
      <c r="FL38" s="643"/>
      <c r="FM38" s="643"/>
      <c r="FN38" s="643"/>
      <c r="FO38" s="658"/>
      <c r="FP38" s="643"/>
      <c r="FQ38" s="737"/>
      <c r="FR38" s="737"/>
      <c r="FS38" s="643"/>
      <c r="FT38" s="643"/>
      <c r="FU38" s="191"/>
      <c r="FV38" s="217"/>
      <c r="FW38" s="217"/>
      <c r="FX38" s="217"/>
      <c r="FY38" s="191"/>
      <c r="FZ38" s="191"/>
      <c r="GA38" s="643"/>
      <c r="GB38" s="660"/>
      <c r="GC38" s="643"/>
      <c r="GD38" s="643"/>
      <c r="GE38" s="643"/>
      <c r="GF38" s="658"/>
      <c r="GG38" s="737"/>
      <c r="GH38" s="737"/>
      <c r="GI38" s="643"/>
      <c r="GJ38" s="643"/>
      <c r="GK38" s="191"/>
      <c r="GL38" s="217"/>
      <c r="GM38" s="217"/>
      <c r="GN38" s="217"/>
      <c r="GO38" s="191"/>
      <c r="GP38" s="186"/>
      <c r="GQ38" s="621"/>
    </row>
    <row r="39" spans="1:199" ht="16" customHeight="1" thickBot="1">
      <c r="A39" s="621"/>
      <c r="B39" s="660"/>
      <c r="C39" s="643"/>
      <c r="D39" s="643"/>
      <c r="E39" s="643"/>
      <c r="F39" s="736"/>
      <c r="G39" s="643"/>
      <c r="H39" s="737"/>
      <c r="I39" s="737"/>
      <c r="J39" s="643"/>
      <c r="K39" s="643"/>
      <c r="L39" s="901" t="s">
        <v>55</v>
      </c>
      <c r="M39" s="902"/>
      <c r="N39" s="902"/>
      <c r="O39" s="902"/>
      <c r="P39" s="902"/>
      <c r="Q39" s="902"/>
      <c r="R39" s="902"/>
      <c r="S39" s="902"/>
      <c r="T39" s="902"/>
      <c r="U39" s="902"/>
      <c r="V39" s="902"/>
      <c r="W39" s="902"/>
      <c r="X39" s="902"/>
      <c r="Y39" s="902"/>
      <c r="Z39" s="902"/>
      <c r="AA39" s="902"/>
      <c r="AB39" s="903"/>
      <c r="AC39" s="309"/>
      <c r="AD39" s="309"/>
      <c r="AE39" s="309"/>
      <c r="AF39" s="355">
        <f>P35+AF35</f>
        <v>60</v>
      </c>
      <c r="AG39" s="191"/>
      <c r="AH39" s="643"/>
      <c r="AI39" s="660"/>
      <c r="AJ39" s="643"/>
      <c r="AK39" s="643"/>
      <c r="AL39" s="643"/>
      <c r="AM39" s="658"/>
      <c r="AN39" s="643"/>
      <c r="AO39" s="737"/>
      <c r="AP39" s="737"/>
      <c r="AQ39" s="643"/>
      <c r="AR39" s="643"/>
      <c r="AS39" s="901" t="s">
        <v>55</v>
      </c>
      <c r="AT39" s="902"/>
      <c r="AU39" s="902"/>
      <c r="AV39" s="902"/>
      <c r="AW39" s="902"/>
      <c r="AX39" s="902"/>
      <c r="AY39" s="902"/>
      <c r="AZ39" s="902"/>
      <c r="BA39" s="902"/>
      <c r="BB39" s="902"/>
      <c r="BC39" s="902"/>
      <c r="BD39" s="902"/>
      <c r="BE39" s="902"/>
      <c r="BF39" s="902"/>
      <c r="BG39" s="902"/>
      <c r="BH39" s="902"/>
      <c r="BI39" s="903"/>
      <c r="BJ39" s="309"/>
      <c r="BK39" s="309"/>
      <c r="BL39" s="309"/>
      <c r="BM39" s="355">
        <f>AW35+BM35</f>
        <v>66</v>
      </c>
      <c r="BN39" s="191"/>
      <c r="BO39" s="643"/>
      <c r="BP39" s="660"/>
      <c r="BQ39" s="643"/>
      <c r="BR39" s="643"/>
      <c r="BS39" s="643"/>
      <c r="BT39" s="658"/>
      <c r="BU39" s="643"/>
      <c r="BV39" s="737"/>
      <c r="BW39" s="737"/>
      <c r="BX39" s="643"/>
      <c r="BY39" s="643"/>
      <c r="BZ39" s="901" t="s">
        <v>55</v>
      </c>
      <c r="CA39" s="902"/>
      <c r="CB39" s="902"/>
      <c r="CC39" s="902"/>
      <c r="CD39" s="902"/>
      <c r="CE39" s="902"/>
      <c r="CF39" s="902"/>
      <c r="CG39" s="902"/>
      <c r="CH39" s="902"/>
      <c r="CI39" s="902"/>
      <c r="CJ39" s="902"/>
      <c r="CK39" s="902"/>
      <c r="CL39" s="902"/>
      <c r="CM39" s="902"/>
      <c r="CN39" s="902"/>
      <c r="CO39" s="902"/>
      <c r="CP39" s="903"/>
      <c r="CQ39" s="356"/>
      <c r="CR39" s="356"/>
      <c r="CS39" s="356"/>
      <c r="CT39" s="355">
        <f>CD35+CT35</f>
        <v>43</v>
      </c>
      <c r="CU39" s="191"/>
      <c r="CV39" s="643"/>
      <c r="CW39" s="660"/>
      <c r="CX39" s="643"/>
      <c r="CY39" s="643"/>
      <c r="CZ39" s="643"/>
      <c r="DA39" s="658"/>
      <c r="DB39" s="643"/>
      <c r="DC39" s="737"/>
      <c r="DD39" s="737"/>
      <c r="DE39" s="643"/>
      <c r="DF39" s="643"/>
      <c r="DG39" s="901" t="s">
        <v>55</v>
      </c>
      <c r="DH39" s="902"/>
      <c r="DI39" s="902"/>
      <c r="DJ39" s="902"/>
      <c r="DK39" s="902"/>
      <c r="DL39" s="902"/>
      <c r="DM39" s="902"/>
      <c r="DN39" s="902"/>
      <c r="DO39" s="902"/>
      <c r="DP39" s="902"/>
      <c r="DQ39" s="902"/>
      <c r="DR39" s="902"/>
      <c r="DS39" s="902"/>
      <c r="DT39" s="902"/>
      <c r="DU39" s="902"/>
      <c r="DV39" s="902"/>
      <c r="DW39" s="903"/>
      <c r="DX39" s="356"/>
      <c r="DY39" s="356"/>
      <c r="DZ39" s="356"/>
      <c r="EA39" s="355">
        <f>DK35+EA35</f>
        <v>56</v>
      </c>
      <c r="EB39" s="191"/>
      <c r="EC39" s="643"/>
      <c r="ED39" s="660"/>
      <c r="EE39" s="643"/>
      <c r="EF39" s="643"/>
      <c r="EG39" s="643"/>
      <c r="EH39" s="658"/>
      <c r="EI39" s="643"/>
      <c r="EJ39" s="737"/>
      <c r="EK39" s="737"/>
      <c r="EL39" s="643"/>
      <c r="EM39" s="643"/>
      <c r="EN39" s="901" t="s">
        <v>55</v>
      </c>
      <c r="EO39" s="902"/>
      <c r="EP39" s="902"/>
      <c r="EQ39" s="902"/>
      <c r="ER39" s="902"/>
      <c r="ES39" s="902"/>
      <c r="ET39" s="902"/>
      <c r="EU39" s="902"/>
      <c r="EV39" s="902"/>
      <c r="EW39" s="902"/>
      <c r="EX39" s="902"/>
      <c r="EY39" s="902"/>
      <c r="EZ39" s="902"/>
      <c r="FA39" s="902"/>
      <c r="FB39" s="902"/>
      <c r="FC39" s="902"/>
      <c r="FD39" s="903"/>
      <c r="FE39" s="356"/>
      <c r="FF39" s="356"/>
      <c r="FG39" s="356"/>
      <c r="FH39" s="355">
        <f>ER35+FH35</f>
        <v>68</v>
      </c>
      <c r="FI39" s="191"/>
      <c r="FJ39" s="643"/>
      <c r="FK39" s="660"/>
      <c r="FL39" s="643"/>
      <c r="FM39" s="643"/>
      <c r="FN39" s="643"/>
      <c r="FO39" s="658"/>
      <c r="FP39" s="643"/>
      <c r="FQ39" s="737"/>
      <c r="FR39" s="737"/>
      <c r="FS39" s="643"/>
      <c r="FT39" s="643"/>
      <c r="FU39" s="901" t="s">
        <v>55</v>
      </c>
      <c r="FV39" s="902"/>
      <c r="FW39" s="902"/>
      <c r="FX39" s="902"/>
      <c r="FY39" s="902"/>
      <c r="FZ39" s="902"/>
      <c r="GA39" s="902"/>
      <c r="GB39" s="902"/>
      <c r="GC39" s="902"/>
      <c r="GD39" s="902"/>
      <c r="GE39" s="902"/>
      <c r="GF39" s="902"/>
      <c r="GG39" s="902"/>
      <c r="GH39" s="902"/>
      <c r="GI39" s="902"/>
      <c r="GJ39" s="902"/>
      <c r="GK39" s="903"/>
      <c r="GL39" s="356"/>
      <c r="GM39" s="356"/>
      <c r="GN39" s="356"/>
      <c r="GO39" s="355">
        <f>FY35+GO35</f>
        <v>56</v>
      </c>
      <c r="GP39" s="186"/>
      <c r="GQ39" s="621"/>
    </row>
    <row r="40" spans="1:199" ht="3.25" customHeight="1" thickBot="1">
      <c r="A40" s="621"/>
      <c r="B40" s="745"/>
      <c r="C40" s="746"/>
      <c r="D40" s="746"/>
      <c r="E40" s="746"/>
      <c r="F40" s="747"/>
      <c r="G40" s="746"/>
      <c r="H40" s="748"/>
      <c r="I40" s="748"/>
      <c r="J40" s="746"/>
      <c r="K40" s="746"/>
      <c r="L40" s="749"/>
      <c r="M40" s="746"/>
      <c r="N40" s="746"/>
      <c r="O40" s="746"/>
      <c r="P40" s="749"/>
      <c r="Q40" s="749"/>
      <c r="R40" s="746"/>
      <c r="S40" s="745"/>
      <c r="T40" s="746"/>
      <c r="U40" s="746"/>
      <c r="V40" s="746"/>
      <c r="W40" s="746"/>
      <c r="X40" s="748"/>
      <c r="Y40" s="748"/>
      <c r="Z40" s="746"/>
      <c r="AA40" s="746"/>
      <c r="AB40" s="749"/>
      <c r="AC40" s="746"/>
      <c r="AD40" s="746"/>
      <c r="AE40" s="746"/>
      <c r="AF40" s="749"/>
      <c r="AG40" s="749"/>
      <c r="AH40" s="746"/>
      <c r="AI40" s="745"/>
      <c r="AJ40" s="746"/>
      <c r="AK40" s="746"/>
      <c r="AL40" s="746"/>
      <c r="AM40" s="746"/>
      <c r="AN40" s="746"/>
      <c r="AO40" s="748"/>
      <c r="AP40" s="748"/>
      <c r="AQ40" s="746"/>
      <c r="AR40" s="746"/>
      <c r="AS40" s="749"/>
      <c r="AT40" s="746"/>
      <c r="AU40" s="746"/>
      <c r="AV40" s="746"/>
      <c r="AW40" s="749"/>
      <c r="AX40" s="749"/>
      <c r="AY40" s="746"/>
      <c r="AZ40" s="745"/>
      <c r="BA40" s="746"/>
      <c r="BB40" s="746"/>
      <c r="BC40" s="746"/>
      <c r="BD40" s="746"/>
      <c r="BE40" s="748"/>
      <c r="BF40" s="748"/>
      <c r="BG40" s="746"/>
      <c r="BH40" s="746"/>
      <c r="BI40" s="749"/>
      <c r="BJ40" s="746"/>
      <c r="BK40" s="746"/>
      <c r="BL40" s="746"/>
      <c r="BM40" s="749"/>
      <c r="BN40" s="749"/>
      <c r="BO40" s="746"/>
      <c r="BP40" s="745"/>
      <c r="BQ40" s="746"/>
      <c r="BR40" s="746"/>
      <c r="BS40" s="746"/>
      <c r="BT40" s="746"/>
      <c r="BU40" s="746"/>
      <c r="BV40" s="748"/>
      <c r="BW40" s="748"/>
      <c r="BX40" s="746"/>
      <c r="BY40" s="746"/>
      <c r="BZ40" s="749"/>
      <c r="CA40" s="746"/>
      <c r="CB40" s="746"/>
      <c r="CC40" s="746"/>
      <c r="CD40" s="749"/>
      <c r="CE40" s="749"/>
      <c r="CF40" s="746"/>
      <c r="CG40" s="745"/>
      <c r="CH40" s="746"/>
      <c r="CI40" s="746"/>
      <c r="CJ40" s="746"/>
      <c r="CK40" s="746"/>
      <c r="CL40" s="748"/>
      <c r="CM40" s="748"/>
      <c r="CN40" s="746"/>
      <c r="CO40" s="746"/>
      <c r="CP40" s="749"/>
      <c r="CQ40" s="746"/>
      <c r="CR40" s="746"/>
      <c r="CS40" s="746"/>
      <c r="CT40" s="749"/>
      <c r="CU40" s="749"/>
      <c r="CV40" s="746"/>
      <c r="CW40" s="745"/>
      <c r="CX40" s="746"/>
      <c r="CY40" s="746"/>
      <c r="CZ40" s="746"/>
      <c r="DA40" s="746"/>
      <c r="DB40" s="746"/>
      <c r="DC40" s="748"/>
      <c r="DD40" s="748"/>
      <c r="DE40" s="746"/>
      <c r="DF40" s="746"/>
      <c r="DG40" s="749"/>
      <c r="DH40" s="746"/>
      <c r="DI40" s="746"/>
      <c r="DJ40" s="746"/>
      <c r="DK40" s="749"/>
      <c r="DL40" s="749"/>
      <c r="DM40" s="746"/>
      <c r="DN40" s="745"/>
      <c r="DO40" s="746"/>
      <c r="DP40" s="746"/>
      <c r="DQ40" s="746"/>
      <c r="DR40" s="746"/>
      <c r="DS40" s="748"/>
      <c r="DT40" s="748"/>
      <c r="DU40" s="746"/>
      <c r="DV40" s="746"/>
      <c r="DW40" s="749"/>
      <c r="DX40" s="746"/>
      <c r="DY40" s="746"/>
      <c r="DZ40" s="746"/>
      <c r="EA40" s="749"/>
      <c r="EB40" s="749"/>
      <c r="EC40" s="746"/>
      <c r="ED40" s="745"/>
      <c r="EE40" s="746"/>
      <c r="EF40" s="746"/>
      <c r="EG40" s="746"/>
      <c r="EH40" s="746"/>
      <c r="EI40" s="746"/>
      <c r="EJ40" s="748"/>
      <c r="EK40" s="748"/>
      <c r="EL40" s="746"/>
      <c r="EM40" s="746"/>
      <c r="EN40" s="749"/>
      <c r="EO40" s="746"/>
      <c r="EP40" s="746"/>
      <c r="EQ40" s="746"/>
      <c r="ER40" s="749"/>
      <c r="ES40" s="749"/>
      <c r="ET40" s="746"/>
      <c r="EU40" s="745"/>
      <c r="EV40" s="746"/>
      <c r="EW40" s="746"/>
      <c r="EX40" s="746"/>
      <c r="EY40" s="746"/>
      <c r="EZ40" s="748"/>
      <c r="FA40" s="748"/>
      <c r="FB40" s="746"/>
      <c r="FC40" s="746"/>
      <c r="FD40" s="749"/>
      <c r="FE40" s="746"/>
      <c r="FF40" s="746"/>
      <c r="FG40" s="746"/>
      <c r="FH40" s="749"/>
      <c r="FI40" s="749"/>
      <c r="FJ40" s="746"/>
      <c r="FK40" s="745"/>
      <c r="FL40" s="746"/>
      <c r="FM40" s="746"/>
      <c r="FN40" s="746"/>
      <c r="FO40" s="746"/>
      <c r="FP40" s="746"/>
      <c r="FQ40" s="748"/>
      <c r="FR40" s="748"/>
      <c r="FS40" s="746"/>
      <c r="FT40" s="746"/>
      <c r="FU40" s="749"/>
      <c r="FV40" s="746"/>
      <c r="FW40" s="746"/>
      <c r="FX40" s="746"/>
      <c r="FY40" s="749"/>
      <c r="FZ40" s="749"/>
      <c r="GA40" s="746"/>
      <c r="GB40" s="745"/>
      <c r="GC40" s="746"/>
      <c r="GD40" s="746"/>
      <c r="GE40" s="746"/>
      <c r="GF40" s="746"/>
      <c r="GG40" s="748"/>
      <c r="GH40" s="748"/>
      <c r="GI40" s="746"/>
      <c r="GJ40" s="746"/>
      <c r="GK40" s="749"/>
      <c r="GL40" s="746"/>
      <c r="GM40" s="746"/>
      <c r="GN40" s="746"/>
      <c r="GO40" s="749"/>
      <c r="GP40" s="775"/>
      <c r="GQ40" s="621"/>
    </row>
    <row r="41" spans="1:199" ht="13.95" customHeight="1">
      <c r="A41" s="621"/>
      <c r="B41" s="756"/>
      <c r="C41" s="756"/>
      <c r="D41" s="756"/>
      <c r="E41" s="756"/>
      <c r="F41" s="756"/>
      <c r="G41" s="756"/>
      <c r="H41" s="757"/>
      <c r="I41" s="757"/>
      <c r="J41" s="758"/>
      <c r="K41" s="759"/>
      <c r="L41" s="757"/>
      <c r="M41" s="760"/>
      <c r="N41" s="760"/>
      <c r="O41" s="760"/>
      <c r="P41" s="757"/>
      <c r="Q41" s="761"/>
      <c r="R41" s="621"/>
      <c r="S41" s="756"/>
      <c r="T41" s="756"/>
      <c r="U41" s="756"/>
      <c r="V41" s="756"/>
      <c r="W41" s="756"/>
      <c r="X41" s="757"/>
      <c r="Y41" s="757"/>
      <c r="Z41" s="758"/>
      <c r="AA41" s="759"/>
      <c r="AB41" s="757"/>
      <c r="AC41" s="760"/>
      <c r="AD41" s="760"/>
      <c r="AE41" s="760"/>
      <c r="AF41" s="757"/>
      <c r="AG41" s="761"/>
      <c r="AH41" s="621"/>
      <c r="AI41" s="756"/>
      <c r="AJ41" s="756"/>
      <c r="AK41" s="756"/>
      <c r="AL41" s="756"/>
      <c r="AM41" s="756"/>
      <c r="AN41" s="756"/>
      <c r="AO41" s="757"/>
      <c r="AP41" s="757"/>
      <c r="AQ41" s="758"/>
      <c r="AR41" s="759"/>
      <c r="AS41" s="757"/>
      <c r="AT41" s="760"/>
      <c r="AU41" s="760"/>
      <c r="AV41" s="760"/>
      <c r="AW41" s="757"/>
      <c r="AX41" s="761"/>
      <c r="AY41" s="621"/>
      <c r="AZ41" s="756"/>
      <c r="BA41" s="756"/>
      <c r="BB41" s="756"/>
      <c r="BC41" s="756"/>
      <c r="BD41" s="756"/>
      <c r="BE41" s="757"/>
      <c r="BF41" s="757"/>
      <c r="BG41" s="758"/>
      <c r="BH41" s="759"/>
      <c r="BI41" s="757"/>
      <c r="BJ41" s="760"/>
      <c r="BK41" s="760"/>
      <c r="BL41" s="760"/>
      <c r="BM41" s="757"/>
      <c r="BN41" s="761"/>
      <c r="BO41" s="621"/>
      <c r="BP41" s="756"/>
      <c r="BQ41" s="756"/>
      <c r="BR41" s="756"/>
      <c r="BS41" s="756"/>
      <c r="BT41" s="756"/>
      <c r="BU41" s="756"/>
      <c r="BV41" s="757"/>
      <c r="BW41" s="757"/>
      <c r="BX41" s="758"/>
      <c r="BY41" s="759"/>
      <c r="BZ41" s="757"/>
      <c r="CA41" s="760"/>
      <c r="CB41" s="760"/>
      <c r="CC41" s="760"/>
      <c r="CD41" s="757"/>
      <c r="CE41" s="761"/>
      <c r="CF41" s="621"/>
      <c r="CG41" s="756"/>
      <c r="CH41" s="756"/>
      <c r="CI41" s="756"/>
      <c r="CJ41" s="756"/>
      <c r="CK41" s="756"/>
      <c r="CL41" s="757"/>
      <c r="CM41" s="757"/>
      <c r="CN41" s="758"/>
      <c r="CO41" s="759"/>
      <c r="CP41" s="757"/>
      <c r="CQ41" s="760"/>
      <c r="CR41" s="760"/>
      <c r="CS41" s="760"/>
      <c r="CT41" s="757"/>
      <c r="CU41" s="761"/>
      <c r="CV41" s="621"/>
      <c r="CW41" s="756"/>
      <c r="CX41" s="756"/>
      <c r="CY41" s="756"/>
      <c r="CZ41" s="756"/>
      <c r="DA41" s="756"/>
      <c r="DB41" s="756"/>
      <c r="DC41" s="757"/>
      <c r="DD41" s="757"/>
      <c r="DE41" s="758"/>
      <c r="DF41" s="759"/>
      <c r="DG41" s="757"/>
      <c r="DH41" s="760"/>
      <c r="DI41" s="760"/>
      <c r="DJ41" s="760"/>
      <c r="DK41" s="757"/>
      <c r="DL41" s="761"/>
      <c r="DM41" s="621"/>
      <c r="DN41" s="756"/>
      <c r="DO41" s="756"/>
      <c r="DP41" s="756"/>
      <c r="DQ41" s="756"/>
      <c r="DR41" s="756"/>
      <c r="DS41" s="757"/>
      <c r="DT41" s="757"/>
      <c r="DU41" s="758"/>
      <c r="DV41" s="759"/>
      <c r="DW41" s="757"/>
      <c r="DX41" s="760"/>
      <c r="DY41" s="760"/>
      <c r="DZ41" s="760"/>
      <c r="EA41" s="757"/>
      <c r="EB41" s="761"/>
      <c r="EC41" s="621"/>
      <c r="ED41" s="756"/>
      <c r="EE41" s="756"/>
      <c r="EF41" s="756"/>
      <c r="EG41" s="756"/>
      <c r="EH41" s="756"/>
      <c r="EI41" s="756"/>
      <c r="EJ41" s="757"/>
      <c r="EK41" s="757"/>
      <c r="EL41" s="758"/>
      <c r="EM41" s="759"/>
      <c r="EN41" s="757"/>
      <c r="EO41" s="760"/>
      <c r="EP41" s="760"/>
      <c r="EQ41" s="760"/>
      <c r="ER41" s="757"/>
      <c r="ES41" s="761"/>
      <c r="ET41" s="621"/>
      <c r="EU41" s="756"/>
      <c r="EV41" s="756"/>
      <c r="EW41" s="756"/>
      <c r="EX41" s="756"/>
      <c r="EY41" s="756"/>
      <c r="EZ41" s="757"/>
      <c r="FA41" s="757"/>
      <c r="FB41" s="758"/>
      <c r="FC41" s="759"/>
      <c r="FD41" s="757"/>
      <c r="FE41" s="760"/>
      <c r="FF41" s="760"/>
      <c r="FG41" s="760"/>
      <c r="FH41" s="757"/>
      <c r="FI41" s="761"/>
      <c r="FJ41" s="621"/>
      <c r="FK41" s="756"/>
      <c r="FL41" s="756"/>
      <c r="FM41" s="756"/>
      <c r="FN41" s="756"/>
      <c r="FO41" s="756"/>
      <c r="FP41" s="756"/>
      <c r="FQ41" s="757"/>
      <c r="FR41" s="757"/>
      <c r="FS41" s="758"/>
      <c r="FT41" s="759"/>
      <c r="FU41" s="757"/>
      <c r="FV41" s="760"/>
      <c r="FW41" s="760"/>
      <c r="FX41" s="760"/>
      <c r="FY41" s="757"/>
      <c r="FZ41" s="761"/>
      <c r="GA41" s="621"/>
      <c r="GB41" s="756"/>
      <c r="GC41" s="756"/>
      <c r="GD41" s="756"/>
      <c r="GE41" s="756"/>
      <c r="GF41" s="756"/>
      <c r="GG41" s="757"/>
      <c r="GH41" s="757"/>
      <c r="GI41" s="758"/>
      <c r="GJ41" s="759"/>
      <c r="GK41" s="757"/>
      <c r="GL41" s="760"/>
      <c r="GM41" s="760"/>
      <c r="GN41" s="760"/>
      <c r="GO41" s="757"/>
      <c r="GP41" s="762"/>
      <c r="GQ41" s="621"/>
    </row>
    <row r="43" spans="1:199" ht="20.05" customHeight="1">
      <c r="B43" s="920" t="s">
        <v>66</v>
      </c>
      <c r="C43" s="920"/>
      <c r="D43" s="920"/>
      <c r="E43" s="920"/>
      <c r="F43" s="920"/>
    </row>
    <row r="44" spans="1:199" ht="20.05" customHeight="1" thickBot="1">
      <c r="B44" s="793" t="s">
        <v>1</v>
      </c>
      <c r="C44" s="794" t="s">
        <v>63</v>
      </c>
      <c r="E44" s="794" t="s">
        <v>93</v>
      </c>
      <c r="F44" s="795" t="s">
        <v>65</v>
      </c>
    </row>
    <row r="45" spans="1:199" ht="20.05" customHeight="1" thickBot="1">
      <c r="A45" s="625" t="s">
        <v>68</v>
      </c>
      <c r="B45" s="814" t="str">
        <f>Details!B1</f>
        <v>John Ford</v>
      </c>
      <c r="C45" s="797">
        <v>1</v>
      </c>
      <c r="E45" s="801">
        <f>AF39</f>
        <v>60</v>
      </c>
      <c r="F45" s="779">
        <v>3</v>
      </c>
    </row>
    <row r="46" spans="1:199" ht="20.05" customHeight="1" thickBot="1">
      <c r="A46" s="625" t="s">
        <v>72</v>
      </c>
      <c r="B46" s="814" t="str">
        <f>Details!B2</f>
        <v>Paul Marshall</v>
      </c>
      <c r="C46" s="796">
        <v>2</v>
      </c>
      <c r="E46" s="801">
        <f>BM39</f>
        <v>66</v>
      </c>
      <c r="F46" s="779">
        <v>2</v>
      </c>
    </row>
    <row r="47" spans="1:199" ht="20.05" customHeight="1" thickBot="1">
      <c r="A47" s="625" t="s">
        <v>79</v>
      </c>
      <c r="B47" s="814" t="str">
        <f>Details!B3</f>
        <v>Derek Griffiths</v>
      </c>
      <c r="C47" s="804">
        <v>3</v>
      </c>
      <c r="E47" s="801">
        <f>CT39</f>
        <v>43</v>
      </c>
      <c r="F47" s="779">
        <v>6</v>
      </c>
    </row>
    <row r="48" spans="1:199" ht="20.05" customHeight="1" thickBot="1">
      <c r="A48" s="625" t="s">
        <v>69</v>
      </c>
      <c r="B48" s="814" t="str">
        <f>Details!B4</f>
        <v>Eddie Harrison</v>
      </c>
      <c r="C48" s="805">
        <v>5</v>
      </c>
      <c r="E48" s="801">
        <f>FH39</f>
        <v>68</v>
      </c>
      <c r="F48" s="779">
        <v>1</v>
      </c>
    </row>
    <row r="49" spans="1:6" ht="20.05" customHeight="1">
      <c r="A49" s="625" t="s">
        <v>73</v>
      </c>
      <c r="B49" s="814" t="str">
        <f>Details!B5</f>
        <v>Andy Trewick</v>
      </c>
      <c r="C49" s="805">
        <v>5</v>
      </c>
      <c r="E49" s="801">
        <f>FH39</f>
        <v>68</v>
      </c>
      <c r="F49" s="808">
        <f>F48</f>
        <v>1</v>
      </c>
    </row>
    <row r="50" spans="1:6" ht="20.05" customHeight="1" thickBot="1">
      <c r="A50" s="625" t="s">
        <v>78</v>
      </c>
      <c r="B50" s="814" t="str">
        <f>Details!B6</f>
        <v>Gordon Grant</v>
      </c>
      <c r="C50" s="796">
        <v>2</v>
      </c>
      <c r="E50" s="801">
        <f>BM39</f>
        <v>66</v>
      </c>
      <c r="F50" s="809">
        <f>F46</f>
        <v>2</v>
      </c>
    </row>
    <row r="51" spans="1:6" ht="20.05" customHeight="1" thickBot="1">
      <c r="A51" s="625" t="s">
        <v>70</v>
      </c>
      <c r="B51" s="814" t="str">
        <f>Details!B7</f>
        <v>Kevin Blenkinsop</v>
      </c>
      <c r="C51" s="800">
        <v>6</v>
      </c>
      <c r="E51" s="801">
        <f>GO39</f>
        <v>56</v>
      </c>
      <c r="F51" s="779">
        <v>4</v>
      </c>
    </row>
    <row r="52" spans="1:6" ht="20.05" customHeight="1" thickBot="1">
      <c r="A52" s="625" t="s">
        <v>74</v>
      </c>
      <c r="B52" s="814" t="str">
        <f>Details!B8</f>
        <v>Alan Welsh</v>
      </c>
      <c r="C52" s="807">
        <v>4</v>
      </c>
      <c r="E52" s="801">
        <f>EA39</f>
        <v>56</v>
      </c>
      <c r="F52" s="779">
        <v>4</v>
      </c>
    </row>
    <row r="53" spans="1:6" ht="20.05" customHeight="1">
      <c r="A53" s="625" t="s">
        <v>77</v>
      </c>
      <c r="B53" s="814" t="str">
        <f>Details!B9</f>
        <v>Steve O'Brien</v>
      </c>
      <c r="C53" s="807">
        <v>4</v>
      </c>
      <c r="E53" s="801">
        <f>EA39</f>
        <v>56</v>
      </c>
      <c r="F53" s="808">
        <f>F52</f>
        <v>4</v>
      </c>
    </row>
    <row r="54" spans="1:6" ht="20.05" customHeight="1">
      <c r="A54" s="625" t="s">
        <v>71</v>
      </c>
      <c r="B54" s="814" t="str">
        <f>Details!B10</f>
        <v>Ian Gunn</v>
      </c>
      <c r="C54" s="804">
        <v>3</v>
      </c>
      <c r="E54" s="801">
        <f>CT39</f>
        <v>43</v>
      </c>
      <c r="F54" s="810">
        <f>F47</f>
        <v>6</v>
      </c>
    </row>
    <row r="55" spans="1:6" ht="20.05" customHeight="1">
      <c r="A55" s="625" t="s">
        <v>75</v>
      </c>
      <c r="B55" s="814" t="str">
        <f>Details!B11</f>
        <v>Dave Sanders</v>
      </c>
      <c r="C55" s="797">
        <v>1</v>
      </c>
      <c r="E55" s="801">
        <f>AF39</f>
        <v>60</v>
      </c>
      <c r="F55" s="810">
        <f>F45</f>
        <v>3</v>
      </c>
    </row>
    <row r="56" spans="1:6" ht="20.05" customHeight="1">
      <c r="A56" s="625" t="s">
        <v>76</v>
      </c>
      <c r="B56" s="814" t="str">
        <f>Details!B12</f>
        <v>Gary West</v>
      </c>
      <c r="C56" s="800">
        <v>6</v>
      </c>
      <c r="E56" s="801">
        <f>GO39</f>
        <v>56</v>
      </c>
      <c r="F56" s="810">
        <f>F51</f>
        <v>4</v>
      </c>
    </row>
  </sheetData>
  <sheetProtection sheet="1" objects="1" scenarios="1" selectLockedCells="1" selectUnlockedCells="1"/>
  <mergeCells count="51">
    <mergeCell ref="B43:F43"/>
    <mergeCell ref="L3:AF3"/>
    <mergeCell ref="AS3:BM3"/>
    <mergeCell ref="BZ3:CT3"/>
    <mergeCell ref="DG3:EA3"/>
    <mergeCell ref="B4:D4"/>
    <mergeCell ref="E4:F4"/>
    <mergeCell ref="L4:P4"/>
    <mergeCell ref="S4:U4"/>
    <mergeCell ref="AB4:AF4"/>
    <mergeCell ref="EN3:FH3"/>
    <mergeCell ref="FU3:GO3"/>
    <mergeCell ref="DW4:EA4"/>
    <mergeCell ref="AI4:AK4"/>
    <mergeCell ref="AS4:AW4"/>
    <mergeCell ref="AZ4:BB4"/>
    <mergeCell ref="BI4:BM4"/>
    <mergeCell ref="BP4:BR4"/>
    <mergeCell ref="BZ4:CD4"/>
    <mergeCell ref="CG4:CI4"/>
    <mergeCell ref="CP4:CT4"/>
    <mergeCell ref="CW4:CY4"/>
    <mergeCell ref="DG4:DK4"/>
    <mergeCell ref="DN4:DP4"/>
    <mergeCell ref="GB4:GD4"/>
    <mergeCell ref="GK4:GO4"/>
    <mergeCell ref="EU4:EW4"/>
    <mergeCell ref="FD4:FH4"/>
    <mergeCell ref="FK4:FM4"/>
    <mergeCell ref="FU4:FY4"/>
    <mergeCell ref="ED5:EG6"/>
    <mergeCell ref="EU5:EX6"/>
    <mergeCell ref="FK5:FN6"/>
    <mergeCell ref="ED4:EF4"/>
    <mergeCell ref="EN4:ER4"/>
    <mergeCell ref="GB5:GE6"/>
    <mergeCell ref="B7:F7"/>
    <mergeCell ref="FU39:GK39"/>
    <mergeCell ref="L39:AB39"/>
    <mergeCell ref="AS39:BI39"/>
    <mergeCell ref="BZ39:CP39"/>
    <mergeCell ref="DG39:DW39"/>
    <mergeCell ref="EN39:FD39"/>
    <mergeCell ref="CG5:CJ6"/>
    <mergeCell ref="CW5:CZ6"/>
    <mergeCell ref="DN5:DQ6"/>
    <mergeCell ref="B5:E6"/>
    <mergeCell ref="S5:V6"/>
    <mergeCell ref="AI5:AL6"/>
    <mergeCell ref="AZ5:BC6"/>
    <mergeCell ref="BP5:BS6"/>
  </mergeCells>
  <conditionalFormatting sqref="M50 AT50 AC50 BJ50 CA50 CQ50 DH50 DX50 EO50 FV50 FE50 M10 AC10 AT10 BJ10 CA10 CQ10 DH10 DX10 EO10 FE10 FV10 GL10 GL50">
    <cfRule type="cellIs" dxfId="17" priority="162" stopIfTrue="1" operator="equal">
      <formula>0</formula>
    </cfRule>
  </conditionalFormatting>
  <conditionalFormatting sqref="P51:P59 P63:P71 AW51:AW59 AW63:AW71 AF51:AF59 AF63:AF71 BM51:BM59 BM63:BM71 CD51:CD59 CD63:CD71 CT51:CT59 CT63:CT71 DK51:DK59 DK63:DK71 EA51:EA59 EA63:EA71 ER51:ER59 ER63:ER71 FY51:FY59 FY63:FY71 FH51:FH59 FH63:FH71 P11:P19 P23:P31 AF11:AF19 AF23:AF31 AW11:AW19 AW23:AW31 BM11:BM19 BM23:BM31 CD11:CD19 CD23:CD31 CT11:CT19 CT23:CT31 DK11:DK19 DK23:DK31 EA11:EA19 EA23:EA31 ER11:ER19 ER23:ER31 FH11:FH19 FH23:FH31 FY11:FY19 FY23:FY31 GO11:GO19 GO23:GO31 GO51:GO59 GO63:GO71">
    <cfRule type="cellIs" dxfId="16" priority="161" stopIfTrue="1" operator="greaterThan">
      <formula>#REF!</formula>
    </cfRule>
  </conditionalFormatting>
  <conditionalFormatting sqref="P75 AW75 AF75 BM75 CD75 CT75 DK75 EA75 ER75 FY75 FH75 P35 AF35 AW35 BM35 CD35 CT35 DK35 EA35 ER35 FH35 FY35 GO35 GO75">
    <cfRule type="cellIs" dxfId="15" priority="159" stopIfTrue="1" operator="greaterThanOrEqual">
      <formula>#REF!</formula>
    </cfRule>
    <cfRule type="cellIs" dxfId="14" priority="160" stopIfTrue="1" operator="lessThan">
      <formula>#REF!</formula>
    </cfRule>
  </conditionalFormatting>
  <conditionalFormatting sqref="L75 AS75 AB75 BI75 BZ75 CP75 DG75 DW75 EN75 FU75 FD75 L35 AB35 AS35 BI35 BZ35 CP35 DG35 DW35 EN35 FD35 FU35 GK35 GK75">
    <cfRule type="cellIs" dxfId="13" priority="157" stopIfTrue="1" operator="lessThanOrEqual">
      <formula>#REF!</formula>
    </cfRule>
    <cfRule type="cellIs" dxfId="12" priority="158" stopIfTrue="1" operator="greaterThan">
      <formula>#REF!</formula>
    </cfRule>
  </conditionalFormatting>
  <conditionalFormatting sqref="L77 AS77 AB77 BI77 BZ77 CP77 DG77 DW77 EN77 FU77 FD77 L37 AB37 AS37 BI37 BZ37 CP37 DG37 DW37 EN37 FD37 FU37 GK37 GK77">
    <cfRule type="cellIs" dxfId="11" priority="155" stopIfTrue="1" operator="lessThanOrEqual">
      <formula>#REF!</formula>
    </cfRule>
    <cfRule type="cellIs" dxfId="10" priority="156" stopIfTrue="1" operator="greaterThan">
      <formula>#REF!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GW55"/>
  <sheetViews>
    <sheetView zoomScale="65" zoomScaleNormal="65" workbookViewId="0">
      <selection activeCell="B3" sqref="B3"/>
    </sheetView>
  </sheetViews>
  <sheetFormatPr defaultColWidth="9" defaultRowHeight="14.3"/>
  <cols>
    <col min="1" max="1" width="2.5" style="401" customWidth="1"/>
    <col min="2" max="3" width="8.5" style="401" customWidth="1"/>
    <col min="4" max="4" width="7.5" style="401" hidden="1" customWidth="1"/>
    <col min="5" max="6" width="8.5" style="401" customWidth="1"/>
    <col min="7" max="7" width="3.375" style="401" customWidth="1"/>
    <col min="8" max="11" width="7.625" style="401" hidden="1" customWidth="1"/>
    <col min="12" max="12" width="7.5" style="401" customWidth="1"/>
    <col min="13" max="15" width="0" style="401" hidden="1" customWidth="1"/>
    <col min="16" max="16" width="7.5" style="401" customWidth="1"/>
    <col min="17" max="17" width="2.375" style="401" hidden="1" customWidth="1"/>
    <col min="18" max="18" width="12" style="401" hidden="1" customWidth="1"/>
    <col min="19" max="20" width="6.625" style="401" hidden="1" customWidth="1"/>
    <col min="21" max="21" width="7.5" style="401" hidden="1" customWidth="1"/>
    <col min="22" max="23" width="6.625" style="401" hidden="1" customWidth="1"/>
    <col min="24" max="24" width="2.5" style="401" customWidth="1"/>
    <col min="25" max="28" width="7.625" style="401" hidden="1" customWidth="1"/>
    <col min="29" max="29" width="7.5" style="401" customWidth="1"/>
    <col min="30" max="32" width="0" style="401" hidden="1" customWidth="1"/>
    <col min="33" max="33" width="7.5" style="401" customWidth="1"/>
    <col min="34" max="34" width="2.375" style="401" hidden="1" customWidth="1"/>
    <col min="35" max="35" width="12" style="401" hidden="1" customWidth="1"/>
    <col min="36" max="37" width="6.625" style="401" hidden="1" customWidth="1"/>
    <col min="38" max="38" width="7.5" style="401" hidden="1" customWidth="1"/>
    <col min="39" max="40" width="6.625" style="401" hidden="1" customWidth="1"/>
    <col min="41" max="41" width="2.5" style="401" customWidth="1"/>
    <col min="42" max="45" width="7.625" style="401" hidden="1" customWidth="1"/>
    <col min="46" max="46" width="7.5" style="401" customWidth="1"/>
    <col min="47" max="49" width="0" style="401" hidden="1" customWidth="1"/>
    <col min="50" max="50" width="7.5" style="401" customWidth="1"/>
    <col min="51" max="51" width="2.375" style="401" hidden="1" customWidth="1"/>
    <col min="52" max="52" width="12" style="401" hidden="1" customWidth="1"/>
    <col min="53" max="54" width="6.625" style="401" hidden="1" customWidth="1"/>
    <col min="55" max="55" width="7.5" style="401" hidden="1" customWidth="1"/>
    <col min="56" max="57" width="6.625" style="401" hidden="1" customWidth="1"/>
    <col min="58" max="58" width="2.5" style="401" customWidth="1"/>
    <col min="59" max="62" width="7.625" style="401" hidden="1" customWidth="1"/>
    <col min="63" max="63" width="7.5" style="401" customWidth="1"/>
    <col min="64" max="66" width="0" style="401" hidden="1" customWidth="1"/>
    <col min="67" max="67" width="7.5" style="401" customWidth="1"/>
    <col min="68" max="68" width="2.375" style="401" hidden="1" customWidth="1"/>
    <col min="69" max="69" width="12" style="401" hidden="1" customWidth="1"/>
    <col min="70" max="71" width="6.625" style="401" hidden="1" customWidth="1"/>
    <col min="72" max="72" width="7.5" style="401" hidden="1" customWidth="1"/>
    <col min="73" max="74" width="6.625" style="401" hidden="1" customWidth="1"/>
    <col min="75" max="75" width="2.5" style="401" customWidth="1"/>
    <col min="76" max="79" width="7.625" style="401" hidden="1" customWidth="1"/>
    <col min="80" max="80" width="7.5" style="401" customWidth="1"/>
    <col min="81" max="83" width="0" style="401" hidden="1" customWidth="1"/>
    <col min="84" max="84" width="7.5" style="401" customWidth="1"/>
    <col min="85" max="85" width="2.375" style="401" hidden="1" customWidth="1"/>
    <col min="86" max="86" width="12" style="401" hidden="1" customWidth="1"/>
    <col min="87" max="88" width="6.625" style="401" hidden="1" customWidth="1"/>
    <col min="89" max="89" width="7.5" style="401" hidden="1" customWidth="1"/>
    <col min="90" max="91" width="6.625" style="401" hidden="1" customWidth="1"/>
    <col min="92" max="92" width="2.5" style="401" customWidth="1"/>
    <col min="93" max="96" width="7.625" style="401" hidden="1" customWidth="1"/>
    <col min="97" max="97" width="7.5" style="401" customWidth="1"/>
    <col min="98" max="100" width="0" style="401" hidden="1" customWidth="1"/>
    <col min="101" max="101" width="7.5" style="401" customWidth="1"/>
    <col min="102" max="102" width="2.375" style="401" hidden="1" customWidth="1"/>
    <col min="103" max="103" width="12" style="401" hidden="1" customWidth="1"/>
    <col min="104" max="105" width="6.625" style="401" hidden="1" customWidth="1"/>
    <col min="106" max="106" width="7.5" style="401" hidden="1" customWidth="1"/>
    <col min="107" max="108" width="6.625" style="401" hidden="1" customWidth="1"/>
    <col min="109" max="109" width="2.5" style="401" customWidth="1"/>
    <col min="110" max="113" width="7.625" style="401" hidden="1" customWidth="1"/>
    <col min="114" max="114" width="7.5" style="401" customWidth="1"/>
    <col min="115" max="117" width="0" style="401" hidden="1" customWidth="1"/>
    <col min="118" max="118" width="7.5" style="401" customWidth="1"/>
    <col min="119" max="119" width="2.375" style="401" hidden="1" customWidth="1"/>
    <col min="120" max="120" width="12" style="401" hidden="1" customWidth="1"/>
    <col min="121" max="122" width="6.625" style="401" hidden="1" customWidth="1"/>
    <col min="123" max="123" width="7.5" style="401" hidden="1" customWidth="1"/>
    <col min="124" max="125" width="6.625" style="401" hidden="1" customWidth="1"/>
    <col min="126" max="126" width="2.5" style="401" customWidth="1"/>
    <col min="127" max="130" width="7.625" style="401" hidden="1" customWidth="1"/>
    <col min="131" max="131" width="7.5" style="401" customWidth="1"/>
    <col min="132" max="134" width="0" style="401" hidden="1" customWidth="1"/>
    <col min="135" max="135" width="7.5" style="401" customWidth="1"/>
    <col min="136" max="136" width="2.375" style="401" hidden="1" customWidth="1"/>
    <col min="137" max="137" width="12" style="401" hidden="1" customWidth="1"/>
    <col min="138" max="139" width="6.625" style="401" hidden="1" customWidth="1"/>
    <col min="140" max="140" width="7.5" style="401" hidden="1" customWidth="1"/>
    <col min="141" max="142" width="6.625" style="401" hidden="1" customWidth="1"/>
    <col min="143" max="143" width="2.5" style="401" customWidth="1"/>
    <col min="144" max="147" width="7.625" style="401" hidden="1" customWidth="1"/>
    <col min="148" max="148" width="7.5" style="401" customWidth="1"/>
    <col min="149" max="151" width="0" style="401" hidden="1" customWidth="1"/>
    <col min="152" max="152" width="7.5" style="401" customWidth="1"/>
    <col min="153" max="153" width="2.375" style="401" hidden="1" customWidth="1"/>
    <col min="154" max="154" width="12" style="401" hidden="1" customWidth="1"/>
    <col min="155" max="156" width="6.625" style="401" hidden="1" customWidth="1"/>
    <col min="157" max="157" width="7.5" style="401" hidden="1" customWidth="1"/>
    <col min="158" max="159" width="6.625" style="401" hidden="1" customWidth="1"/>
    <col min="160" max="160" width="2.5" style="401" customWidth="1"/>
    <col min="161" max="164" width="7.625" style="401" hidden="1" customWidth="1"/>
    <col min="165" max="165" width="7.5" style="401" customWidth="1"/>
    <col min="166" max="168" width="0" style="401" hidden="1" customWidth="1"/>
    <col min="169" max="169" width="7.5" style="401" customWidth="1"/>
    <col min="170" max="170" width="2.375" style="401" hidden="1" customWidth="1"/>
    <col min="171" max="171" width="12" style="401" hidden="1" customWidth="1"/>
    <col min="172" max="173" width="6.625" style="401" hidden="1" customWidth="1"/>
    <col min="174" max="174" width="7.5" style="401" hidden="1" customWidth="1"/>
    <col min="175" max="176" width="6.625" style="401" hidden="1" customWidth="1"/>
    <col min="177" max="177" width="2.5" style="401" customWidth="1"/>
    <col min="178" max="181" width="7.625" style="401" hidden="1" customWidth="1"/>
    <col min="182" max="182" width="7.5" style="401" customWidth="1"/>
    <col min="183" max="185" width="0" style="401" hidden="1" customWidth="1"/>
    <col min="186" max="186" width="7.5" style="401" customWidth="1"/>
    <col min="187" max="187" width="2.375" style="401" hidden="1" customWidth="1"/>
    <col min="188" max="188" width="12" style="401" hidden="1" customWidth="1"/>
    <col min="189" max="190" width="6.625" style="401" hidden="1" customWidth="1"/>
    <col min="191" max="191" width="7.5" style="401" hidden="1" customWidth="1"/>
    <col min="192" max="193" width="6.625" style="401" hidden="1" customWidth="1"/>
    <col min="194" max="194" width="2.5" style="401" customWidth="1"/>
    <col min="195" max="198" width="7.625" style="401" hidden="1" customWidth="1"/>
    <col min="199" max="199" width="7.5" style="401" customWidth="1"/>
    <col min="200" max="202" width="0" style="401" hidden="1" customWidth="1"/>
    <col min="203" max="203" width="7.5" style="401" customWidth="1"/>
    <col min="204" max="204" width="3.375" style="401" customWidth="1"/>
    <col min="205" max="16384" width="9" style="401"/>
  </cols>
  <sheetData>
    <row r="1" spans="1:205" ht="13.95" customHeight="1" thickBot="1">
      <c r="A1" s="400"/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D1" s="400"/>
      <c r="AE1" s="400"/>
      <c r="AF1" s="400"/>
      <c r="AG1" s="400"/>
      <c r="AH1" s="400"/>
      <c r="AI1" s="400"/>
      <c r="AJ1" s="400"/>
      <c r="AK1" s="400"/>
      <c r="AL1" s="400"/>
      <c r="AM1" s="400"/>
      <c r="AN1" s="400"/>
      <c r="AO1" s="400"/>
      <c r="AP1" s="400"/>
      <c r="AQ1" s="400"/>
      <c r="AR1" s="400"/>
      <c r="AS1" s="400"/>
      <c r="AT1" s="400"/>
      <c r="AU1" s="400"/>
      <c r="AV1" s="400"/>
      <c r="AW1" s="400"/>
      <c r="AX1" s="400"/>
      <c r="AY1" s="400"/>
      <c r="AZ1" s="400"/>
      <c r="BA1" s="400"/>
      <c r="BB1" s="400"/>
      <c r="BC1" s="400"/>
      <c r="BD1" s="400"/>
      <c r="BE1" s="400"/>
      <c r="BF1" s="400"/>
      <c r="BG1" s="400"/>
      <c r="BH1" s="400"/>
      <c r="BI1" s="400"/>
      <c r="BJ1" s="400"/>
      <c r="BK1" s="400"/>
      <c r="BL1" s="400"/>
      <c r="BM1" s="400"/>
      <c r="BN1" s="400"/>
      <c r="BO1" s="400"/>
      <c r="BP1" s="400"/>
      <c r="BQ1" s="400"/>
      <c r="BR1" s="400"/>
      <c r="BS1" s="400"/>
      <c r="BT1" s="400"/>
      <c r="BU1" s="400"/>
      <c r="BV1" s="400"/>
      <c r="BW1" s="400"/>
      <c r="BX1" s="400"/>
      <c r="BY1" s="400"/>
      <c r="BZ1" s="400"/>
      <c r="CA1" s="400"/>
      <c r="CB1" s="400"/>
      <c r="CC1" s="400"/>
      <c r="CD1" s="400"/>
      <c r="CE1" s="400"/>
      <c r="CF1" s="400"/>
      <c r="CG1" s="400"/>
      <c r="CH1" s="400"/>
      <c r="CI1" s="400"/>
      <c r="CJ1" s="400"/>
      <c r="CK1" s="400"/>
      <c r="CL1" s="400"/>
      <c r="CM1" s="400"/>
      <c r="CN1" s="400"/>
      <c r="CO1" s="400"/>
      <c r="CP1" s="400"/>
      <c r="CQ1" s="400"/>
      <c r="CR1" s="400"/>
      <c r="CS1" s="400"/>
      <c r="CT1" s="400"/>
      <c r="CU1" s="400"/>
      <c r="CV1" s="400"/>
      <c r="CW1" s="400"/>
      <c r="CX1" s="400"/>
      <c r="CY1" s="400"/>
      <c r="CZ1" s="400"/>
      <c r="DA1" s="400"/>
      <c r="DB1" s="400"/>
      <c r="DC1" s="400"/>
      <c r="DD1" s="400"/>
      <c r="DE1" s="400"/>
      <c r="DF1" s="400"/>
      <c r="DG1" s="400"/>
      <c r="DH1" s="400"/>
      <c r="DI1" s="400"/>
      <c r="DJ1" s="400"/>
      <c r="DK1" s="400"/>
      <c r="DL1" s="400"/>
      <c r="DM1" s="400"/>
      <c r="DN1" s="400"/>
      <c r="DO1" s="400"/>
      <c r="DP1" s="400"/>
      <c r="DQ1" s="400"/>
      <c r="DR1" s="400"/>
      <c r="DS1" s="400"/>
      <c r="DT1" s="400"/>
      <c r="DU1" s="400"/>
      <c r="DV1" s="400"/>
      <c r="DW1" s="400"/>
      <c r="DX1" s="400"/>
      <c r="DY1" s="400"/>
      <c r="DZ1" s="400"/>
      <c r="EA1" s="400"/>
      <c r="EB1" s="400"/>
      <c r="EC1" s="400"/>
      <c r="ED1" s="400"/>
      <c r="EE1" s="400"/>
      <c r="EF1" s="400"/>
      <c r="EG1" s="400"/>
      <c r="EH1" s="400"/>
      <c r="EI1" s="400"/>
      <c r="EJ1" s="400"/>
      <c r="EK1" s="400"/>
      <c r="EL1" s="400"/>
      <c r="EM1" s="400"/>
      <c r="EN1" s="400"/>
      <c r="EO1" s="400"/>
      <c r="EP1" s="400"/>
      <c r="EQ1" s="400"/>
      <c r="ER1" s="400"/>
      <c r="ES1" s="400"/>
      <c r="ET1" s="400"/>
      <c r="EU1" s="400"/>
      <c r="EV1" s="400"/>
      <c r="EW1" s="400"/>
      <c r="EX1" s="400"/>
      <c r="EY1" s="400"/>
      <c r="EZ1" s="400"/>
      <c r="FA1" s="400"/>
      <c r="FB1" s="400"/>
      <c r="FC1" s="400"/>
      <c r="FD1" s="400"/>
      <c r="FE1" s="400"/>
      <c r="FF1" s="400"/>
      <c r="FG1" s="400"/>
      <c r="FH1" s="400"/>
      <c r="FI1" s="400"/>
      <c r="FJ1" s="400"/>
      <c r="FK1" s="400"/>
      <c r="FL1" s="400"/>
      <c r="FM1" s="400"/>
      <c r="FN1" s="400"/>
      <c r="FO1" s="400"/>
      <c r="FP1" s="400"/>
      <c r="FQ1" s="400"/>
      <c r="FR1" s="400"/>
      <c r="FS1" s="400"/>
      <c r="FT1" s="400"/>
      <c r="FU1" s="400"/>
      <c r="FV1" s="400"/>
      <c r="FW1" s="400"/>
      <c r="FX1" s="400"/>
      <c r="FY1" s="400"/>
      <c r="FZ1" s="400"/>
      <c r="GA1" s="400"/>
      <c r="GB1" s="400"/>
      <c r="GC1" s="400"/>
      <c r="GD1" s="400"/>
      <c r="GE1" s="400"/>
      <c r="GF1" s="400"/>
      <c r="GG1" s="400"/>
      <c r="GH1" s="400"/>
      <c r="GI1" s="400"/>
      <c r="GJ1" s="400"/>
      <c r="GK1" s="400"/>
      <c r="GL1" s="400"/>
      <c r="GM1" s="400"/>
      <c r="GN1" s="400"/>
      <c r="GO1" s="400"/>
      <c r="GP1" s="400"/>
      <c r="GQ1" s="400"/>
      <c r="GR1" s="400"/>
      <c r="GS1" s="400"/>
      <c r="GT1" s="400"/>
      <c r="GU1" s="400"/>
      <c r="GV1" s="400"/>
      <c r="GW1" s="400"/>
    </row>
    <row r="2" spans="1:205" ht="4.95" customHeight="1" thickBot="1">
      <c r="A2" s="400"/>
      <c r="B2" s="402"/>
      <c r="C2" s="232"/>
      <c r="D2" s="233"/>
      <c r="E2" s="234"/>
      <c r="F2" s="235"/>
      <c r="G2" s="236"/>
      <c r="H2" s="237"/>
      <c r="I2" s="237"/>
      <c r="J2" s="59"/>
      <c r="K2" s="59"/>
      <c r="L2" s="237"/>
      <c r="M2" s="237"/>
      <c r="N2" s="60"/>
      <c r="O2" s="60"/>
      <c r="P2" s="237"/>
      <c r="Q2" s="60"/>
      <c r="R2" s="403"/>
      <c r="S2" s="402" t="s">
        <v>9</v>
      </c>
      <c r="T2" s="232"/>
      <c r="U2" s="233"/>
      <c r="V2" s="234"/>
      <c r="W2" s="237"/>
      <c r="X2" s="236"/>
      <c r="Y2" s="237"/>
      <c r="Z2" s="237"/>
      <c r="AA2" s="59"/>
      <c r="AB2" s="59"/>
      <c r="AC2" s="237"/>
      <c r="AD2" s="237"/>
      <c r="AE2" s="60"/>
      <c r="AF2" s="60"/>
      <c r="AG2" s="237"/>
      <c r="AH2" s="60"/>
      <c r="AI2" s="403"/>
      <c r="AJ2" s="402" t="s">
        <v>9</v>
      </c>
      <c r="AK2" s="232"/>
      <c r="AL2" s="233"/>
      <c r="AM2" s="234"/>
      <c r="AN2" s="237"/>
      <c r="AO2" s="236"/>
      <c r="AP2" s="237"/>
      <c r="AQ2" s="237"/>
      <c r="AR2" s="59"/>
      <c r="AS2" s="59"/>
      <c r="AT2" s="237"/>
      <c r="AU2" s="237"/>
      <c r="AV2" s="60"/>
      <c r="AW2" s="60"/>
      <c r="AX2" s="237"/>
      <c r="AY2" s="60"/>
      <c r="AZ2" s="403"/>
      <c r="BA2" s="402" t="s">
        <v>9</v>
      </c>
      <c r="BB2" s="232"/>
      <c r="BC2" s="233"/>
      <c r="BD2" s="234"/>
      <c r="BE2" s="237"/>
      <c r="BF2" s="236"/>
      <c r="BG2" s="237"/>
      <c r="BH2" s="237"/>
      <c r="BI2" s="59"/>
      <c r="BJ2" s="59"/>
      <c r="BK2" s="237"/>
      <c r="BL2" s="237"/>
      <c r="BM2" s="60"/>
      <c r="BN2" s="60"/>
      <c r="BO2" s="237"/>
      <c r="BP2" s="60"/>
      <c r="BQ2" s="403"/>
      <c r="BR2" s="402" t="s">
        <v>9</v>
      </c>
      <c r="BS2" s="232"/>
      <c r="BT2" s="233"/>
      <c r="BU2" s="234"/>
      <c r="BV2" s="237"/>
      <c r="BW2" s="236"/>
      <c r="BX2" s="237"/>
      <c r="BY2" s="237"/>
      <c r="BZ2" s="59"/>
      <c r="CA2" s="59"/>
      <c r="CB2" s="237"/>
      <c r="CC2" s="237"/>
      <c r="CD2" s="60"/>
      <c r="CE2" s="60"/>
      <c r="CF2" s="237"/>
      <c r="CG2" s="60"/>
      <c r="CH2" s="403"/>
      <c r="CI2" s="402" t="s">
        <v>9</v>
      </c>
      <c r="CJ2" s="232"/>
      <c r="CK2" s="233"/>
      <c r="CL2" s="234"/>
      <c r="CM2" s="237"/>
      <c r="CN2" s="236"/>
      <c r="CO2" s="237"/>
      <c r="CP2" s="237"/>
      <c r="CQ2" s="59"/>
      <c r="CR2" s="59"/>
      <c r="CS2" s="237"/>
      <c r="CT2" s="237"/>
      <c r="CU2" s="60"/>
      <c r="CV2" s="60"/>
      <c r="CW2" s="237"/>
      <c r="CX2" s="60"/>
      <c r="CY2" s="403"/>
      <c r="CZ2" s="402" t="s">
        <v>9</v>
      </c>
      <c r="DA2" s="232"/>
      <c r="DB2" s="233"/>
      <c r="DC2" s="234"/>
      <c r="DD2" s="237"/>
      <c r="DE2" s="236"/>
      <c r="DF2" s="237"/>
      <c r="DG2" s="237"/>
      <c r="DH2" s="59"/>
      <c r="DI2" s="59"/>
      <c r="DJ2" s="237"/>
      <c r="DK2" s="237"/>
      <c r="DL2" s="60"/>
      <c r="DM2" s="60"/>
      <c r="DN2" s="237"/>
      <c r="DO2" s="60"/>
      <c r="DP2" s="403"/>
      <c r="DQ2" s="402" t="s">
        <v>9</v>
      </c>
      <c r="DR2" s="232"/>
      <c r="DS2" s="233"/>
      <c r="DT2" s="234"/>
      <c r="DU2" s="237"/>
      <c r="DV2" s="236"/>
      <c r="DW2" s="237"/>
      <c r="DX2" s="237"/>
      <c r="DY2" s="59"/>
      <c r="DZ2" s="59"/>
      <c r="EA2" s="237"/>
      <c r="EB2" s="237"/>
      <c r="EC2" s="60"/>
      <c r="ED2" s="60"/>
      <c r="EE2" s="237"/>
      <c r="EF2" s="60"/>
      <c r="EG2" s="403"/>
      <c r="EH2" s="402" t="s">
        <v>9</v>
      </c>
      <c r="EI2" s="232"/>
      <c r="EJ2" s="233"/>
      <c r="EK2" s="234"/>
      <c r="EL2" s="237"/>
      <c r="EM2" s="236"/>
      <c r="EN2" s="237"/>
      <c r="EO2" s="237"/>
      <c r="EP2" s="59"/>
      <c r="EQ2" s="59"/>
      <c r="ER2" s="237"/>
      <c r="ES2" s="237"/>
      <c r="ET2" s="60"/>
      <c r="EU2" s="60"/>
      <c r="EV2" s="237"/>
      <c r="EW2" s="60"/>
      <c r="EX2" s="403"/>
      <c r="EY2" s="402" t="s">
        <v>9</v>
      </c>
      <c r="EZ2" s="232"/>
      <c r="FA2" s="233"/>
      <c r="FB2" s="234"/>
      <c r="FC2" s="237"/>
      <c r="FD2" s="236"/>
      <c r="FE2" s="237"/>
      <c r="FF2" s="237"/>
      <c r="FG2" s="59"/>
      <c r="FH2" s="59"/>
      <c r="FI2" s="237"/>
      <c r="FJ2" s="237"/>
      <c r="FK2" s="60"/>
      <c r="FL2" s="60"/>
      <c r="FM2" s="237"/>
      <c r="FN2" s="60"/>
      <c r="FO2" s="403"/>
      <c r="FP2" s="402" t="s">
        <v>9</v>
      </c>
      <c r="FQ2" s="232"/>
      <c r="FR2" s="233"/>
      <c r="FS2" s="234"/>
      <c r="FT2" s="237"/>
      <c r="FU2" s="236"/>
      <c r="FV2" s="237"/>
      <c r="FW2" s="237"/>
      <c r="FX2" s="59"/>
      <c r="FY2" s="59"/>
      <c r="FZ2" s="237"/>
      <c r="GA2" s="237"/>
      <c r="GB2" s="60"/>
      <c r="GC2" s="60"/>
      <c r="GD2" s="237"/>
      <c r="GE2" s="60"/>
      <c r="GF2" s="403"/>
      <c r="GG2" s="402" t="s">
        <v>9</v>
      </c>
      <c r="GH2" s="232"/>
      <c r="GI2" s="233"/>
      <c r="GJ2" s="234"/>
      <c r="GK2" s="237"/>
      <c r="GL2" s="236"/>
      <c r="GM2" s="237"/>
      <c r="GN2" s="237"/>
      <c r="GO2" s="59"/>
      <c r="GP2" s="59"/>
      <c r="GQ2" s="237"/>
      <c r="GR2" s="237"/>
      <c r="GS2" s="60"/>
      <c r="GT2" s="60"/>
      <c r="GU2" s="237"/>
      <c r="GV2" s="61"/>
      <c r="GW2" s="400"/>
    </row>
    <row r="3" spans="1:205" ht="16.3" thickBot="1">
      <c r="A3" s="400"/>
      <c r="B3" s="815" t="s">
        <v>10</v>
      </c>
      <c r="C3" s="63"/>
      <c r="D3" s="63"/>
      <c r="E3" s="63" t="s">
        <v>11</v>
      </c>
      <c r="F3" s="83"/>
      <c r="G3" s="86"/>
      <c r="H3" s="86"/>
      <c r="I3" s="86"/>
      <c r="J3" s="86"/>
      <c r="K3" s="86"/>
      <c r="L3" s="938" t="s">
        <v>12</v>
      </c>
      <c r="M3" s="939"/>
      <c r="N3" s="939"/>
      <c r="O3" s="939"/>
      <c r="P3" s="940"/>
      <c r="Q3" s="353"/>
      <c r="R3" s="241"/>
      <c r="S3" s="62" t="s">
        <v>10</v>
      </c>
      <c r="T3" s="63"/>
      <c r="U3" s="63"/>
      <c r="V3" s="63" t="s">
        <v>11</v>
      </c>
      <c r="W3" s="86"/>
      <c r="X3" s="86"/>
      <c r="Y3" s="86"/>
      <c r="Z3" s="86"/>
      <c r="AA3" s="86"/>
      <c r="AB3" s="86"/>
      <c r="AC3" s="938" t="s">
        <v>13</v>
      </c>
      <c r="AD3" s="939"/>
      <c r="AE3" s="939"/>
      <c r="AF3" s="939"/>
      <c r="AG3" s="940"/>
      <c r="AH3" s="353"/>
      <c r="AI3" s="241"/>
      <c r="AJ3" s="62" t="s">
        <v>10</v>
      </c>
      <c r="AK3" s="63"/>
      <c r="AL3" s="63"/>
      <c r="AM3" s="63" t="s">
        <v>11</v>
      </c>
      <c r="AN3" s="86"/>
      <c r="AO3" s="86"/>
      <c r="AP3" s="86"/>
      <c r="AQ3" s="86"/>
      <c r="AR3" s="86"/>
      <c r="AS3" s="86"/>
      <c r="AT3" s="938" t="s">
        <v>14</v>
      </c>
      <c r="AU3" s="939"/>
      <c r="AV3" s="939"/>
      <c r="AW3" s="939"/>
      <c r="AX3" s="940"/>
      <c r="AY3" s="353"/>
      <c r="AZ3" s="241"/>
      <c r="BA3" s="62" t="s">
        <v>10</v>
      </c>
      <c r="BB3" s="63"/>
      <c r="BC3" s="63"/>
      <c r="BD3" s="63" t="s">
        <v>11</v>
      </c>
      <c r="BE3" s="86"/>
      <c r="BF3" s="86"/>
      <c r="BG3" s="86"/>
      <c r="BH3" s="86"/>
      <c r="BI3" s="86"/>
      <c r="BJ3" s="86"/>
      <c r="BK3" s="938" t="s">
        <v>15</v>
      </c>
      <c r="BL3" s="939"/>
      <c r="BM3" s="939"/>
      <c r="BN3" s="939"/>
      <c r="BO3" s="940"/>
      <c r="BP3" s="353"/>
      <c r="BQ3" s="241"/>
      <c r="BR3" s="62" t="s">
        <v>10</v>
      </c>
      <c r="BS3" s="63"/>
      <c r="BT3" s="63"/>
      <c r="BU3" s="63" t="s">
        <v>11</v>
      </c>
      <c r="BV3" s="86"/>
      <c r="BW3" s="86"/>
      <c r="BX3" s="86"/>
      <c r="BY3" s="86"/>
      <c r="BZ3" s="86"/>
      <c r="CA3" s="86"/>
      <c r="CB3" s="938" t="s">
        <v>16</v>
      </c>
      <c r="CC3" s="939"/>
      <c r="CD3" s="939"/>
      <c r="CE3" s="939"/>
      <c r="CF3" s="940"/>
      <c r="CG3" s="353"/>
      <c r="CH3" s="241"/>
      <c r="CI3" s="62" t="s">
        <v>10</v>
      </c>
      <c r="CJ3" s="63"/>
      <c r="CK3" s="63"/>
      <c r="CL3" s="63" t="s">
        <v>11</v>
      </c>
      <c r="CM3" s="86"/>
      <c r="CN3" s="86"/>
      <c r="CO3" s="86"/>
      <c r="CP3" s="86"/>
      <c r="CQ3" s="86"/>
      <c r="CR3" s="86"/>
      <c r="CS3" s="938" t="s">
        <v>17</v>
      </c>
      <c r="CT3" s="939"/>
      <c r="CU3" s="939"/>
      <c r="CV3" s="939"/>
      <c r="CW3" s="940"/>
      <c r="CX3" s="353"/>
      <c r="CY3" s="241"/>
      <c r="CZ3" s="62" t="s">
        <v>10</v>
      </c>
      <c r="DA3" s="63"/>
      <c r="DB3" s="63"/>
      <c r="DC3" s="63" t="s">
        <v>11</v>
      </c>
      <c r="DD3" s="86"/>
      <c r="DE3" s="86"/>
      <c r="DF3" s="86"/>
      <c r="DG3" s="86"/>
      <c r="DH3" s="86"/>
      <c r="DI3" s="86"/>
      <c r="DJ3" s="938" t="s">
        <v>18</v>
      </c>
      <c r="DK3" s="939"/>
      <c r="DL3" s="939"/>
      <c r="DM3" s="939"/>
      <c r="DN3" s="940"/>
      <c r="DO3" s="353"/>
      <c r="DP3" s="241"/>
      <c r="DQ3" s="62" t="s">
        <v>10</v>
      </c>
      <c r="DR3" s="63"/>
      <c r="DS3" s="63"/>
      <c r="DT3" s="63" t="s">
        <v>11</v>
      </c>
      <c r="DU3" s="86"/>
      <c r="DV3" s="86"/>
      <c r="DW3" s="86"/>
      <c r="DX3" s="86"/>
      <c r="DY3" s="86"/>
      <c r="DZ3" s="86"/>
      <c r="EA3" s="938" t="s">
        <v>19</v>
      </c>
      <c r="EB3" s="939"/>
      <c r="EC3" s="939"/>
      <c r="ED3" s="939"/>
      <c r="EE3" s="940"/>
      <c r="EF3" s="353"/>
      <c r="EG3" s="241"/>
      <c r="EH3" s="62" t="s">
        <v>10</v>
      </c>
      <c r="EI3" s="63"/>
      <c r="EJ3" s="63"/>
      <c r="EK3" s="63" t="s">
        <v>11</v>
      </c>
      <c r="EL3" s="86"/>
      <c r="EM3" s="86"/>
      <c r="EN3" s="86"/>
      <c r="EO3" s="86"/>
      <c r="EP3" s="86"/>
      <c r="EQ3" s="86"/>
      <c r="ER3" s="938" t="s">
        <v>20</v>
      </c>
      <c r="ES3" s="939"/>
      <c r="ET3" s="939"/>
      <c r="EU3" s="939"/>
      <c r="EV3" s="940"/>
      <c r="EW3" s="353"/>
      <c r="EX3" s="241"/>
      <c r="EY3" s="62" t="s">
        <v>10</v>
      </c>
      <c r="EZ3" s="63"/>
      <c r="FA3" s="63"/>
      <c r="FB3" s="63" t="s">
        <v>11</v>
      </c>
      <c r="FC3" s="86"/>
      <c r="FD3" s="86"/>
      <c r="FE3" s="86"/>
      <c r="FF3" s="86"/>
      <c r="FG3" s="86"/>
      <c r="FH3" s="86"/>
      <c r="FI3" s="938" t="s">
        <v>21</v>
      </c>
      <c r="FJ3" s="939"/>
      <c r="FK3" s="939"/>
      <c r="FL3" s="939"/>
      <c r="FM3" s="940"/>
      <c r="FN3" s="353"/>
      <c r="FO3" s="241"/>
      <c r="FP3" s="62" t="s">
        <v>10</v>
      </c>
      <c r="FQ3" s="63"/>
      <c r="FR3" s="63"/>
      <c r="FS3" s="63" t="s">
        <v>11</v>
      </c>
      <c r="FT3" s="86"/>
      <c r="FU3" s="86"/>
      <c r="FV3" s="86"/>
      <c r="FW3" s="86"/>
      <c r="FX3" s="86"/>
      <c r="FY3" s="86"/>
      <c r="FZ3" s="938" t="s">
        <v>22</v>
      </c>
      <c r="GA3" s="939"/>
      <c r="GB3" s="939"/>
      <c r="GC3" s="939"/>
      <c r="GD3" s="940"/>
      <c r="GE3" s="353"/>
      <c r="GF3" s="241"/>
      <c r="GG3" s="62" t="s">
        <v>10</v>
      </c>
      <c r="GH3" s="63"/>
      <c r="GI3" s="63"/>
      <c r="GJ3" s="63" t="s">
        <v>11</v>
      </c>
      <c r="GK3" s="86"/>
      <c r="GL3" s="86"/>
      <c r="GM3" s="86"/>
      <c r="GN3" s="86"/>
      <c r="GO3" s="86"/>
      <c r="GP3" s="86"/>
      <c r="GQ3" s="938" t="s">
        <v>23</v>
      </c>
      <c r="GR3" s="939"/>
      <c r="GS3" s="939"/>
      <c r="GT3" s="939"/>
      <c r="GU3" s="940"/>
      <c r="GV3" s="66"/>
      <c r="GW3" s="400"/>
    </row>
    <row r="4" spans="1:205" ht="32.950000000000003" customHeight="1" thickBot="1">
      <c r="A4" s="400"/>
      <c r="B4" s="935" t="s">
        <v>54</v>
      </c>
      <c r="C4" s="936"/>
      <c r="D4" s="937"/>
      <c r="E4" s="930">
        <f>Details!E4</f>
        <v>43773</v>
      </c>
      <c r="F4" s="931"/>
      <c r="G4" s="404"/>
      <c r="H4" s="404"/>
      <c r="I4" s="404"/>
      <c r="J4" s="405"/>
      <c r="K4" s="405"/>
      <c r="L4" s="927" t="str">
        <f>Details!B1</f>
        <v>John Ford</v>
      </c>
      <c r="M4" s="928"/>
      <c r="N4" s="928"/>
      <c r="O4" s="928"/>
      <c r="P4" s="929"/>
      <c r="Q4" s="69"/>
      <c r="R4" s="406"/>
      <c r="S4" s="932" t="s">
        <v>25</v>
      </c>
      <c r="T4" s="933"/>
      <c r="U4" s="934"/>
      <c r="V4" s="407">
        <v>38739</v>
      </c>
      <c r="W4" s="408"/>
      <c r="X4" s="409"/>
      <c r="Y4" s="409"/>
      <c r="Z4" s="409"/>
      <c r="AA4" s="409"/>
      <c r="AB4" s="409"/>
      <c r="AC4" s="927" t="str">
        <f>Details!B2</f>
        <v>Paul Marshall</v>
      </c>
      <c r="AD4" s="928"/>
      <c r="AE4" s="928"/>
      <c r="AF4" s="928"/>
      <c r="AG4" s="929"/>
      <c r="AH4" s="69"/>
      <c r="AI4" s="406"/>
      <c r="AJ4" s="932" t="s">
        <v>25</v>
      </c>
      <c r="AK4" s="933"/>
      <c r="AL4" s="934"/>
      <c r="AM4" s="407">
        <v>38739</v>
      </c>
      <c r="AN4" s="408"/>
      <c r="AO4" s="409"/>
      <c r="AP4" s="409"/>
      <c r="AQ4" s="409"/>
      <c r="AR4" s="409"/>
      <c r="AS4" s="409"/>
      <c r="AT4" s="927" t="str">
        <f>Details!B3</f>
        <v>Derek Griffiths</v>
      </c>
      <c r="AU4" s="928"/>
      <c r="AV4" s="928"/>
      <c r="AW4" s="928"/>
      <c r="AX4" s="929"/>
      <c r="AY4" s="69"/>
      <c r="AZ4" s="406"/>
      <c r="BA4" s="932" t="s">
        <v>25</v>
      </c>
      <c r="BB4" s="933"/>
      <c r="BC4" s="934"/>
      <c r="BD4" s="407">
        <v>38739</v>
      </c>
      <c r="BE4" s="408"/>
      <c r="BF4" s="409"/>
      <c r="BG4" s="409"/>
      <c r="BH4" s="409"/>
      <c r="BI4" s="409"/>
      <c r="BJ4" s="409"/>
      <c r="BK4" s="927" t="str">
        <f>Details!B4</f>
        <v>Eddie Harrison</v>
      </c>
      <c r="BL4" s="928"/>
      <c r="BM4" s="928"/>
      <c r="BN4" s="928"/>
      <c r="BO4" s="929"/>
      <c r="BP4" s="69"/>
      <c r="BQ4" s="406"/>
      <c r="BR4" s="932" t="s">
        <v>25</v>
      </c>
      <c r="BS4" s="933"/>
      <c r="BT4" s="934"/>
      <c r="BU4" s="407">
        <v>38739</v>
      </c>
      <c r="BV4" s="408"/>
      <c r="BW4" s="409"/>
      <c r="BX4" s="409"/>
      <c r="BY4" s="409"/>
      <c r="BZ4" s="409"/>
      <c r="CA4" s="409"/>
      <c r="CB4" s="927" t="str">
        <f>Details!B5</f>
        <v>Andy Trewick</v>
      </c>
      <c r="CC4" s="928"/>
      <c r="CD4" s="928"/>
      <c r="CE4" s="928"/>
      <c r="CF4" s="929"/>
      <c r="CG4" s="69"/>
      <c r="CH4" s="406"/>
      <c r="CI4" s="932" t="s">
        <v>25</v>
      </c>
      <c r="CJ4" s="933"/>
      <c r="CK4" s="934"/>
      <c r="CL4" s="407">
        <v>38739</v>
      </c>
      <c r="CM4" s="408"/>
      <c r="CN4" s="409"/>
      <c r="CO4" s="409"/>
      <c r="CP4" s="409"/>
      <c r="CQ4" s="409"/>
      <c r="CR4" s="409"/>
      <c r="CS4" s="927" t="str">
        <f>Details!B6</f>
        <v>Gordon Grant</v>
      </c>
      <c r="CT4" s="928"/>
      <c r="CU4" s="928"/>
      <c r="CV4" s="928"/>
      <c r="CW4" s="929"/>
      <c r="CX4" s="69"/>
      <c r="CY4" s="406"/>
      <c r="CZ4" s="932" t="s">
        <v>25</v>
      </c>
      <c r="DA4" s="933"/>
      <c r="DB4" s="934"/>
      <c r="DC4" s="407">
        <v>38739</v>
      </c>
      <c r="DD4" s="408"/>
      <c r="DE4" s="409"/>
      <c r="DF4" s="409"/>
      <c r="DG4" s="409"/>
      <c r="DH4" s="409"/>
      <c r="DI4" s="409"/>
      <c r="DJ4" s="927" t="str">
        <f>Details!B7</f>
        <v>Kevin Blenkinsop</v>
      </c>
      <c r="DK4" s="928"/>
      <c r="DL4" s="928"/>
      <c r="DM4" s="928"/>
      <c r="DN4" s="929"/>
      <c r="DO4" s="69"/>
      <c r="DP4" s="406"/>
      <c r="DQ4" s="932" t="s">
        <v>25</v>
      </c>
      <c r="DR4" s="933"/>
      <c r="DS4" s="934"/>
      <c r="DT4" s="407">
        <v>38739</v>
      </c>
      <c r="DU4" s="408"/>
      <c r="DV4" s="409"/>
      <c r="DW4" s="409"/>
      <c r="DX4" s="409"/>
      <c r="DY4" s="409"/>
      <c r="DZ4" s="409"/>
      <c r="EA4" s="927" t="str">
        <f>Details!B8</f>
        <v>Alan Welsh</v>
      </c>
      <c r="EB4" s="928"/>
      <c r="EC4" s="928"/>
      <c r="ED4" s="928"/>
      <c r="EE4" s="929"/>
      <c r="EF4" s="69"/>
      <c r="EG4" s="406"/>
      <c r="EH4" s="932" t="s">
        <v>25</v>
      </c>
      <c r="EI4" s="933"/>
      <c r="EJ4" s="934"/>
      <c r="EK4" s="407">
        <v>38739</v>
      </c>
      <c r="EL4" s="408"/>
      <c r="EM4" s="409"/>
      <c r="EN4" s="409"/>
      <c r="EO4" s="409"/>
      <c r="EP4" s="409"/>
      <c r="EQ4" s="409"/>
      <c r="ER4" s="927" t="str">
        <f>Details!B9</f>
        <v>Steve O'Brien</v>
      </c>
      <c r="ES4" s="928"/>
      <c r="ET4" s="928"/>
      <c r="EU4" s="928"/>
      <c r="EV4" s="929"/>
      <c r="EW4" s="69"/>
      <c r="EX4" s="406"/>
      <c r="EY4" s="932" t="s">
        <v>25</v>
      </c>
      <c r="EZ4" s="933"/>
      <c r="FA4" s="934"/>
      <c r="FB4" s="407">
        <v>38739</v>
      </c>
      <c r="FC4" s="408"/>
      <c r="FD4" s="409"/>
      <c r="FE4" s="409"/>
      <c r="FF4" s="409"/>
      <c r="FG4" s="409"/>
      <c r="FH4" s="409"/>
      <c r="FI4" s="927" t="str">
        <f>Details!B10</f>
        <v>Ian Gunn</v>
      </c>
      <c r="FJ4" s="928"/>
      <c r="FK4" s="928"/>
      <c r="FL4" s="928"/>
      <c r="FM4" s="929"/>
      <c r="FN4" s="69"/>
      <c r="FO4" s="406"/>
      <c r="FP4" s="932" t="s">
        <v>25</v>
      </c>
      <c r="FQ4" s="933"/>
      <c r="FR4" s="934"/>
      <c r="FS4" s="407">
        <v>38739</v>
      </c>
      <c r="FT4" s="408"/>
      <c r="FU4" s="409"/>
      <c r="FV4" s="409"/>
      <c r="FW4" s="409"/>
      <c r="FX4" s="409"/>
      <c r="FY4" s="409"/>
      <c r="FZ4" s="927" t="str">
        <f>Details!B11</f>
        <v>Dave Sanders</v>
      </c>
      <c r="GA4" s="928"/>
      <c r="GB4" s="928"/>
      <c r="GC4" s="928"/>
      <c r="GD4" s="929"/>
      <c r="GE4" s="69"/>
      <c r="GF4" s="406"/>
      <c r="GG4" s="932" t="s">
        <v>25</v>
      </c>
      <c r="GH4" s="933"/>
      <c r="GI4" s="934"/>
      <c r="GJ4" s="407">
        <v>38739</v>
      </c>
      <c r="GK4" s="408"/>
      <c r="GL4" s="409"/>
      <c r="GM4" s="409"/>
      <c r="GN4" s="409"/>
      <c r="GO4" s="409"/>
      <c r="GP4" s="409"/>
      <c r="GQ4" s="927" t="str">
        <f>Details!B12</f>
        <v>Gary West</v>
      </c>
      <c r="GR4" s="928"/>
      <c r="GS4" s="928"/>
      <c r="GT4" s="928"/>
      <c r="GU4" s="929"/>
      <c r="GV4" s="74"/>
      <c r="GW4" s="400"/>
    </row>
    <row r="5" spans="1:205" ht="10.199999999999999" hidden="1" customHeight="1">
      <c r="A5" s="240"/>
      <c r="B5" s="894"/>
      <c r="C5" s="895"/>
      <c r="D5" s="895"/>
      <c r="E5" s="895"/>
      <c r="F5" s="76"/>
      <c r="G5" s="77"/>
      <c r="H5" s="78"/>
      <c r="I5" s="78"/>
      <c r="J5" s="78"/>
      <c r="K5" s="78"/>
      <c r="L5" s="78"/>
      <c r="M5" s="79"/>
      <c r="N5" s="241"/>
      <c r="O5" s="241"/>
      <c r="P5" s="241"/>
      <c r="Q5" s="241"/>
      <c r="R5" s="241"/>
      <c r="S5" s="894"/>
      <c r="T5" s="895"/>
      <c r="U5" s="895"/>
      <c r="V5" s="895"/>
      <c r="W5" s="81"/>
      <c r="X5" s="77"/>
      <c r="Y5" s="78"/>
      <c r="Z5" s="78"/>
      <c r="AA5" s="78"/>
      <c r="AB5" s="78"/>
      <c r="AC5" s="78"/>
      <c r="AD5" s="79"/>
      <c r="AE5" s="241"/>
      <c r="AF5" s="241"/>
      <c r="AG5" s="241"/>
      <c r="AH5" s="241"/>
      <c r="AI5" s="241"/>
      <c r="AJ5" s="894"/>
      <c r="AK5" s="895"/>
      <c r="AL5" s="895"/>
      <c r="AM5" s="895"/>
      <c r="AN5" s="81"/>
      <c r="AO5" s="77"/>
      <c r="AP5" s="78"/>
      <c r="AQ5" s="78"/>
      <c r="AR5" s="78"/>
      <c r="AS5" s="78"/>
      <c r="AT5" s="78"/>
      <c r="AU5" s="79"/>
      <c r="AV5" s="241"/>
      <c r="AW5" s="241"/>
      <c r="AX5" s="241"/>
      <c r="AY5" s="241"/>
      <c r="AZ5" s="241"/>
      <c r="BA5" s="894"/>
      <c r="BB5" s="895"/>
      <c r="BC5" s="895"/>
      <c r="BD5" s="895"/>
      <c r="BE5" s="81"/>
      <c r="BF5" s="77"/>
      <c r="BG5" s="78"/>
      <c r="BH5" s="78"/>
      <c r="BI5" s="78"/>
      <c r="BJ5" s="78"/>
      <c r="BK5" s="78"/>
      <c r="BL5" s="79"/>
      <c r="BM5" s="241"/>
      <c r="BN5" s="241"/>
      <c r="BO5" s="241"/>
      <c r="BP5" s="241"/>
      <c r="BQ5" s="241"/>
      <c r="BR5" s="894"/>
      <c r="BS5" s="895"/>
      <c r="BT5" s="895"/>
      <c r="BU5" s="895"/>
      <c r="BV5" s="81"/>
      <c r="BW5" s="77"/>
      <c r="BX5" s="78"/>
      <c r="BY5" s="78"/>
      <c r="BZ5" s="78"/>
      <c r="CA5" s="78"/>
      <c r="CB5" s="78"/>
      <c r="CC5" s="79"/>
      <c r="CD5" s="241"/>
      <c r="CE5" s="241"/>
      <c r="CF5" s="241"/>
      <c r="CG5" s="241"/>
      <c r="CH5" s="241"/>
      <c r="CI5" s="894"/>
      <c r="CJ5" s="895"/>
      <c r="CK5" s="895"/>
      <c r="CL5" s="895"/>
      <c r="CM5" s="81"/>
      <c r="CN5" s="77"/>
      <c r="CO5" s="78"/>
      <c r="CP5" s="78"/>
      <c r="CQ5" s="78"/>
      <c r="CR5" s="78"/>
      <c r="CS5" s="78"/>
      <c r="CT5" s="79"/>
      <c r="CU5" s="241"/>
      <c r="CV5" s="241"/>
      <c r="CW5" s="241"/>
      <c r="CX5" s="241"/>
      <c r="CY5" s="241"/>
      <c r="CZ5" s="894"/>
      <c r="DA5" s="895"/>
      <c r="DB5" s="895"/>
      <c r="DC5" s="895"/>
      <c r="DD5" s="81"/>
      <c r="DE5" s="77"/>
      <c r="DF5" s="78"/>
      <c r="DG5" s="78"/>
      <c r="DH5" s="78"/>
      <c r="DI5" s="78"/>
      <c r="DJ5" s="78"/>
      <c r="DK5" s="79"/>
      <c r="DL5" s="241"/>
      <c r="DM5" s="241"/>
      <c r="DN5" s="241"/>
      <c r="DO5" s="241"/>
      <c r="DP5" s="241"/>
      <c r="DQ5" s="894"/>
      <c r="DR5" s="895"/>
      <c r="DS5" s="895"/>
      <c r="DT5" s="895"/>
      <c r="DU5" s="81"/>
      <c r="DV5" s="77"/>
      <c r="DW5" s="78"/>
      <c r="DX5" s="78"/>
      <c r="DY5" s="78"/>
      <c r="DZ5" s="78"/>
      <c r="EA5" s="78"/>
      <c r="EB5" s="79"/>
      <c r="EC5" s="241"/>
      <c r="ED5" s="241"/>
      <c r="EE5" s="241"/>
      <c r="EF5" s="241"/>
      <c r="EG5" s="241"/>
      <c r="EH5" s="894"/>
      <c r="EI5" s="895"/>
      <c r="EJ5" s="895"/>
      <c r="EK5" s="895"/>
      <c r="EL5" s="81"/>
      <c r="EM5" s="77"/>
      <c r="EN5" s="78"/>
      <c r="EO5" s="78"/>
      <c r="EP5" s="78"/>
      <c r="EQ5" s="78"/>
      <c r="ER5" s="78"/>
      <c r="ES5" s="79"/>
      <c r="ET5" s="241"/>
      <c r="EU5" s="241"/>
      <c r="EV5" s="241"/>
      <c r="EW5" s="241"/>
      <c r="EX5" s="241"/>
      <c r="EY5" s="894"/>
      <c r="EZ5" s="895"/>
      <c r="FA5" s="895"/>
      <c r="FB5" s="895"/>
      <c r="FC5" s="81"/>
      <c r="FD5" s="77"/>
      <c r="FE5" s="78"/>
      <c r="FF5" s="78"/>
      <c r="FG5" s="78"/>
      <c r="FH5" s="78"/>
      <c r="FI5" s="78"/>
      <c r="FJ5" s="79"/>
      <c r="FK5" s="241"/>
      <c r="FL5" s="241"/>
      <c r="FM5" s="241"/>
      <c r="FN5" s="241"/>
      <c r="FO5" s="241"/>
      <c r="FP5" s="894"/>
      <c r="FQ5" s="895"/>
      <c r="FR5" s="895"/>
      <c r="FS5" s="895"/>
      <c r="FT5" s="81"/>
      <c r="FU5" s="77"/>
      <c r="FV5" s="78"/>
      <c r="FW5" s="78"/>
      <c r="FX5" s="78"/>
      <c r="FY5" s="78"/>
      <c r="FZ5" s="78"/>
      <c r="GA5" s="79"/>
      <c r="GB5" s="241"/>
      <c r="GC5" s="241"/>
      <c r="GD5" s="241"/>
      <c r="GE5" s="241"/>
      <c r="GF5" s="241"/>
      <c r="GG5" s="894"/>
      <c r="GH5" s="895"/>
      <c r="GI5" s="895"/>
      <c r="GJ5" s="895"/>
      <c r="GK5" s="81"/>
      <c r="GL5" s="77"/>
      <c r="GM5" s="78"/>
      <c r="GN5" s="78"/>
      <c r="GO5" s="78"/>
      <c r="GP5" s="78"/>
      <c r="GQ5" s="78"/>
      <c r="GR5" s="79"/>
      <c r="GS5" s="241"/>
      <c r="GT5" s="241"/>
      <c r="GU5" s="241"/>
      <c r="GV5" s="242"/>
      <c r="GW5" s="400"/>
    </row>
    <row r="6" spans="1:205" ht="14.45" hidden="1" customHeight="1">
      <c r="A6" s="400"/>
      <c r="B6" s="896"/>
      <c r="C6" s="897"/>
      <c r="D6" s="897"/>
      <c r="E6" s="897"/>
      <c r="F6" s="83"/>
      <c r="G6" s="84"/>
      <c r="H6" s="84"/>
      <c r="I6" s="243"/>
      <c r="J6" s="243"/>
      <c r="K6" s="243"/>
      <c r="L6" s="243"/>
      <c r="M6" s="86"/>
      <c r="N6" s="241"/>
      <c r="O6" s="241"/>
      <c r="P6" s="241"/>
      <c r="Q6" s="241"/>
      <c r="R6" s="241"/>
      <c r="S6" s="896"/>
      <c r="T6" s="897"/>
      <c r="U6" s="897"/>
      <c r="V6" s="897"/>
      <c r="W6" s="86"/>
      <c r="X6" s="84"/>
      <c r="Y6" s="84"/>
      <c r="Z6" s="243"/>
      <c r="AA6" s="243"/>
      <c r="AB6" s="243"/>
      <c r="AC6" s="243"/>
      <c r="AD6" s="86"/>
      <c r="AE6" s="241"/>
      <c r="AF6" s="241"/>
      <c r="AG6" s="241"/>
      <c r="AH6" s="241"/>
      <c r="AI6" s="241"/>
      <c r="AJ6" s="896"/>
      <c r="AK6" s="897"/>
      <c r="AL6" s="897"/>
      <c r="AM6" s="897"/>
      <c r="AN6" s="86"/>
      <c r="AO6" s="84"/>
      <c r="AP6" s="84"/>
      <c r="AQ6" s="243"/>
      <c r="AR6" s="243"/>
      <c r="AS6" s="243"/>
      <c r="AT6" s="243"/>
      <c r="AU6" s="86"/>
      <c r="AV6" s="241"/>
      <c r="AW6" s="241"/>
      <c r="AX6" s="241"/>
      <c r="AY6" s="241"/>
      <c r="AZ6" s="241"/>
      <c r="BA6" s="896"/>
      <c r="BB6" s="897"/>
      <c r="BC6" s="897"/>
      <c r="BD6" s="897"/>
      <c r="BE6" s="86"/>
      <c r="BF6" s="84"/>
      <c r="BG6" s="84"/>
      <c r="BH6" s="243"/>
      <c r="BI6" s="243"/>
      <c r="BJ6" s="243"/>
      <c r="BK6" s="243"/>
      <c r="BL6" s="86"/>
      <c r="BM6" s="241"/>
      <c r="BN6" s="241"/>
      <c r="BO6" s="241"/>
      <c r="BP6" s="241"/>
      <c r="BQ6" s="241"/>
      <c r="BR6" s="896"/>
      <c r="BS6" s="897"/>
      <c r="BT6" s="897"/>
      <c r="BU6" s="897"/>
      <c r="BV6" s="86"/>
      <c r="BW6" s="84"/>
      <c r="BX6" s="84"/>
      <c r="BY6" s="243"/>
      <c r="BZ6" s="243"/>
      <c r="CA6" s="243"/>
      <c r="CB6" s="243"/>
      <c r="CC6" s="86"/>
      <c r="CD6" s="241"/>
      <c r="CE6" s="241"/>
      <c r="CF6" s="241"/>
      <c r="CG6" s="241"/>
      <c r="CH6" s="241"/>
      <c r="CI6" s="896"/>
      <c r="CJ6" s="897"/>
      <c r="CK6" s="897"/>
      <c r="CL6" s="897"/>
      <c r="CM6" s="86"/>
      <c r="CN6" s="84"/>
      <c r="CO6" s="84"/>
      <c r="CP6" s="243"/>
      <c r="CQ6" s="243"/>
      <c r="CR6" s="243"/>
      <c r="CS6" s="243"/>
      <c r="CT6" s="86"/>
      <c r="CU6" s="241"/>
      <c r="CV6" s="241"/>
      <c r="CW6" s="241"/>
      <c r="CX6" s="241"/>
      <c r="CY6" s="241"/>
      <c r="CZ6" s="896"/>
      <c r="DA6" s="897"/>
      <c r="DB6" s="897"/>
      <c r="DC6" s="897"/>
      <c r="DD6" s="86"/>
      <c r="DE6" s="84"/>
      <c r="DF6" s="84"/>
      <c r="DG6" s="243"/>
      <c r="DH6" s="243"/>
      <c r="DI6" s="243"/>
      <c r="DJ6" s="243"/>
      <c r="DK6" s="86"/>
      <c r="DL6" s="241"/>
      <c r="DM6" s="241"/>
      <c r="DN6" s="241"/>
      <c r="DO6" s="241"/>
      <c r="DP6" s="241"/>
      <c r="DQ6" s="896"/>
      <c r="DR6" s="897"/>
      <c r="DS6" s="897"/>
      <c r="DT6" s="897"/>
      <c r="DU6" s="86"/>
      <c r="DV6" s="84"/>
      <c r="DW6" s="84"/>
      <c r="DX6" s="243"/>
      <c r="DY6" s="243"/>
      <c r="DZ6" s="243"/>
      <c r="EA6" s="243"/>
      <c r="EB6" s="86"/>
      <c r="EC6" s="241"/>
      <c r="ED6" s="241"/>
      <c r="EE6" s="241"/>
      <c r="EF6" s="241"/>
      <c r="EG6" s="241"/>
      <c r="EH6" s="896"/>
      <c r="EI6" s="897"/>
      <c r="EJ6" s="897"/>
      <c r="EK6" s="897"/>
      <c r="EL6" s="86"/>
      <c r="EM6" s="84"/>
      <c r="EN6" s="84"/>
      <c r="EO6" s="243"/>
      <c r="EP6" s="243"/>
      <c r="EQ6" s="243"/>
      <c r="ER6" s="243"/>
      <c r="ES6" s="86"/>
      <c r="ET6" s="241"/>
      <c r="EU6" s="241"/>
      <c r="EV6" s="241"/>
      <c r="EW6" s="241"/>
      <c r="EX6" s="241"/>
      <c r="EY6" s="896"/>
      <c r="EZ6" s="897"/>
      <c r="FA6" s="897"/>
      <c r="FB6" s="897"/>
      <c r="FC6" s="86"/>
      <c r="FD6" s="84"/>
      <c r="FE6" s="84"/>
      <c r="FF6" s="243"/>
      <c r="FG6" s="243"/>
      <c r="FH6" s="243"/>
      <c r="FI6" s="243"/>
      <c r="FJ6" s="86"/>
      <c r="FK6" s="241"/>
      <c r="FL6" s="241"/>
      <c r="FM6" s="241"/>
      <c r="FN6" s="241"/>
      <c r="FO6" s="241"/>
      <c r="FP6" s="896"/>
      <c r="FQ6" s="897"/>
      <c r="FR6" s="897"/>
      <c r="FS6" s="897"/>
      <c r="FT6" s="86"/>
      <c r="FU6" s="84"/>
      <c r="FV6" s="84"/>
      <c r="FW6" s="243"/>
      <c r="FX6" s="243"/>
      <c r="FY6" s="243"/>
      <c r="FZ6" s="243"/>
      <c r="GA6" s="86"/>
      <c r="GB6" s="241"/>
      <c r="GC6" s="241"/>
      <c r="GD6" s="241"/>
      <c r="GE6" s="241"/>
      <c r="GF6" s="241"/>
      <c r="GG6" s="896"/>
      <c r="GH6" s="897"/>
      <c r="GI6" s="897"/>
      <c r="GJ6" s="897"/>
      <c r="GK6" s="86"/>
      <c r="GL6" s="84"/>
      <c r="GM6" s="84"/>
      <c r="GN6" s="243"/>
      <c r="GO6" s="243"/>
      <c r="GP6" s="243"/>
      <c r="GQ6" s="243"/>
      <c r="GR6" s="86"/>
      <c r="GS6" s="241"/>
      <c r="GT6" s="241"/>
      <c r="GU6" s="241"/>
      <c r="GV6" s="242"/>
      <c r="GW6" s="400"/>
    </row>
    <row r="7" spans="1:205" ht="20.05" customHeight="1" thickBot="1">
      <c r="A7" s="400"/>
      <c r="B7" s="924" t="str">
        <f>Details!D4</f>
        <v>Gramacho</v>
      </c>
      <c r="C7" s="925"/>
      <c r="D7" s="925"/>
      <c r="E7" s="925"/>
      <c r="F7" s="926"/>
      <c r="G7" s="244"/>
      <c r="H7" s="88" t="s">
        <v>26</v>
      </c>
      <c r="I7" s="373"/>
      <c r="J7" s="373"/>
      <c r="K7" s="373"/>
      <c r="L7" s="410">
        <f>Details!C1</f>
        <v>17</v>
      </c>
      <c r="M7" s="89"/>
      <c r="N7" s="245"/>
      <c r="O7" s="245"/>
      <c r="P7" s="90" t="s">
        <v>27</v>
      </c>
      <c r="Q7" s="245"/>
      <c r="R7" s="241"/>
      <c r="S7" s="334"/>
      <c r="T7" s="411" t="s">
        <v>28</v>
      </c>
      <c r="U7" s="412" t="s">
        <v>29</v>
      </c>
      <c r="V7" s="241"/>
      <c r="W7" s="88" t="s">
        <v>30</v>
      </c>
      <c r="X7" s="244"/>
      <c r="Y7" s="88" t="s">
        <v>26</v>
      </c>
      <c r="Z7" s="373"/>
      <c r="AA7" s="373"/>
      <c r="AB7" s="373"/>
      <c r="AC7" s="410">
        <f>Details!C2</f>
        <v>23</v>
      </c>
      <c r="AD7" s="89"/>
      <c r="AE7" s="245"/>
      <c r="AF7" s="245"/>
      <c r="AG7" s="90" t="s">
        <v>27</v>
      </c>
      <c r="AH7" s="245"/>
      <c r="AI7" s="241"/>
      <c r="AJ7" s="334"/>
      <c r="AK7" s="411" t="s">
        <v>28</v>
      </c>
      <c r="AL7" s="412" t="s">
        <v>29</v>
      </c>
      <c r="AM7" s="241"/>
      <c r="AN7" s="88" t="s">
        <v>30</v>
      </c>
      <c r="AO7" s="244"/>
      <c r="AP7" s="88" t="s">
        <v>26</v>
      </c>
      <c r="AQ7" s="373"/>
      <c r="AR7" s="373"/>
      <c r="AS7" s="373"/>
      <c r="AT7" s="410">
        <f>Details!C3</f>
        <v>22</v>
      </c>
      <c r="AU7" s="89"/>
      <c r="AV7" s="245"/>
      <c r="AW7" s="245"/>
      <c r="AX7" s="90" t="s">
        <v>27</v>
      </c>
      <c r="AY7" s="245"/>
      <c r="AZ7" s="241"/>
      <c r="BA7" s="334"/>
      <c r="BB7" s="411" t="s">
        <v>28</v>
      </c>
      <c r="BC7" s="412" t="s">
        <v>29</v>
      </c>
      <c r="BD7" s="241"/>
      <c r="BE7" s="88" t="s">
        <v>30</v>
      </c>
      <c r="BF7" s="244"/>
      <c r="BG7" s="88" t="s">
        <v>26</v>
      </c>
      <c r="BH7" s="373"/>
      <c r="BI7" s="373"/>
      <c r="BJ7" s="373"/>
      <c r="BK7" s="410">
        <f>Details!C4</f>
        <v>14</v>
      </c>
      <c r="BL7" s="89"/>
      <c r="BM7" s="245"/>
      <c r="BN7" s="245"/>
      <c r="BO7" s="90" t="s">
        <v>27</v>
      </c>
      <c r="BP7" s="245"/>
      <c r="BQ7" s="241"/>
      <c r="BR7" s="334"/>
      <c r="BS7" s="411" t="s">
        <v>28</v>
      </c>
      <c r="BT7" s="412" t="s">
        <v>29</v>
      </c>
      <c r="BU7" s="241"/>
      <c r="BV7" s="88" t="s">
        <v>30</v>
      </c>
      <c r="BW7" s="244"/>
      <c r="BX7" s="88" t="s">
        <v>26</v>
      </c>
      <c r="BY7" s="373"/>
      <c r="BZ7" s="373"/>
      <c r="CA7" s="373"/>
      <c r="CB7" s="410">
        <f>Details!C5</f>
        <v>22</v>
      </c>
      <c r="CC7" s="89"/>
      <c r="CD7" s="245"/>
      <c r="CE7" s="245"/>
      <c r="CF7" s="90" t="s">
        <v>27</v>
      </c>
      <c r="CG7" s="245"/>
      <c r="CH7" s="241"/>
      <c r="CI7" s="334"/>
      <c r="CJ7" s="411" t="s">
        <v>28</v>
      </c>
      <c r="CK7" s="412" t="s">
        <v>29</v>
      </c>
      <c r="CL7" s="241"/>
      <c r="CM7" s="88" t="s">
        <v>30</v>
      </c>
      <c r="CN7" s="244"/>
      <c r="CO7" s="88" t="s">
        <v>26</v>
      </c>
      <c r="CP7" s="373"/>
      <c r="CQ7" s="373"/>
      <c r="CR7" s="373"/>
      <c r="CS7" s="410">
        <f>Details!C6</f>
        <v>22</v>
      </c>
      <c r="CT7" s="89"/>
      <c r="CU7" s="245"/>
      <c r="CV7" s="245"/>
      <c r="CW7" s="90" t="s">
        <v>27</v>
      </c>
      <c r="CX7" s="245"/>
      <c r="CY7" s="241"/>
      <c r="CZ7" s="334"/>
      <c r="DA7" s="411" t="s">
        <v>28</v>
      </c>
      <c r="DB7" s="412" t="s">
        <v>29</v>
      </c>
      <c r="DC7" s="241"/>
      <c r="DD7" s="88" t="s">
        <v>30</v>
      </c>
      <c r="DE7" s="244"/>
      <c r="DF7" s="88" t="s">
        <v>26</v>
      </c>
      <c r="DG7" s="373"/>
      <c r="DH7" s="373"/>
      <c r="DI7" s="373"/>
      <c r="DJ7" s="410">
        <f>Details!C7</f>
        <v>23</v>
      </c>
      <c r="DK7" s="89"/>
      <c r="DL7" s="245"/>
      <c r="DM7" s="245"/>
      <c r="DN7" s="90" t="s">
        <v>27</v>
      </c>
      <c r="DO7" s="245"/>
      <c r="DP7" s="241"/>
      <c r="DQ7" s="334"/>
      <c r="DR7" s="411" t="s">
        <v>28</v>
      </c>
      <c r="DS7" s="412" t="s">
        <v>29</v>
      </c>
      <c r="DT7" s="241"/>
      <c r="DU7" s="88" t="s">
        <v>30</v>
      </c>
      <c r="DV7" s="244"/>
      <c r="DW7" s="88" t="s">
        <v>26</v>
      </c>
      <c r="DX7" s="373"/>
      <c r="DY7" s="373"/>
      <c r="DZ7" s="373"/>
      <c r="EA7" s="410">
        <f>Details!C8</f>
        <v>16</v>
      </c>
      <c r="EB7" s="89"/>
      <c r="EC7" s="245"/>
      <c r="ED7" s="245"/>
      <c r="EE7" s="90" t="s">
        <v>27</v>
      </c>
      <c r="EF7" s="245"/>
      <c r="EG7" s="241"/>
      <c r="EH7" s="334"/>
      <c r="EI7" s="411" t="s">
        <v>28</v>
      </c>
      <c r="EJ7" s="412" t="s">
        <v>29</v>
      </c>
      <c r="EK7" s="241"/>
      <c r="EL7" s="88" t="s">
        <v>30</v>
      </c>
      <c r="EM7" s="244"/>
      <c r="EN7" s="88" t="s">
        <v>26</v>
      </c>
      <c r="EO7" s="373"/>
      <c r="EP7" s="373"/>
      <c r="EQ7" s="373"/>
      <c r="ER7" s="410">
        <f>Details!C9</f>
        <v>6</v>
      </c>
      <c r="ES7" s="89"/>
      <c r="ET7" s="245"/>
      <c r="EU7" s="245"/>
      <c r="EV7" s="90" t="s">
        <v>27</v>
      </c>
      <c r="EW7" s="245"/>
      <c r="EX7" s="241"/>
      <c r="EY7" s="334"/>
      <c r="EZ7" s="411"/>
      <c r="FA7" s="412" t="s">
        <v>29</v>
      </c>
      <c r="FB7" s="241"/>
      <c r="FC7" s="88" t="s">
        <v>30</v>
      </c>
      <c r="FD7" s="244"/>
      <c r="FE7" s="88" t="s">
        <v>26</v>
      </c>
      <c r="FF7" s="373"/>
      <c r="FG7" s="373"/>
      <c r="FH7" s="373"/>
      <c r="FI7" s="410">
        <f>Details!C10</f>
        <v>28</v>
      </c>
      <c r="FJ7" s="89"/>
      <c r="FK7" s="245"/>
      <c r="FL7" s="245"/>
      <c r="FM7" s="90" t="s">
        <v>27</v>
      </c>
      <c r="FN7" s="245"/>
      <c r="FO7" s="241"/>
      <c r="FP7" s="334"/>
      <c r="FQ7" s="411"/>
      <c r="FR7" s="412" t="s">
        <v>29</v>
      </c>
      <c r="FS7" s="241"/>
      <c r="FT7" s="88" t="s">
        <v>30</v>
      </c>
      <c r="FU7" s="244"/>
      <c r="FV7" s="88" t="s">
        <v>26</v>
      </c>
      <c r="FW7" s="373"/>
      <c r="FX7" s="373"/>
      <c r="FY7" s="373"/>
      <c r="FZ7" s="410">
        <f>Details!C11</f>
        <v>16</v>
      </c>
      <c r="GA7" s="89"/>
      <c r="GB7" s="245"/>
      <c r="GC7" s="245"/>
      <c r="GD7" s="90" t="s">
        <v>27</v>
      </c>
      <c r="GE7" s="245"/>
      <c r="GF7" s="241"/>
      <c r="GG7" s="334"/>
      <c r="GH7" s="411"/>
      <c r="GI7" s="412" t="s">
        <v>29</v>
      </c>
      <c r="GJ7" s="241"/>
      <c r="GK7" s="88" t="s">
        <v>30</v>
      </c>
      <c r="GL7" s="244"/>
      <c r="GM7" s="88" t="s">
        <v>26</v>
      </c>
      <c r="GN7" s="373"/>
      <c r="GO7" s="373"/>
      <c r="GP7" s="373"/>
      <c r="GQ7" s="410">
        <f>Details!C12</f>
        <v>13</v>
      </c>
      <c r="GR7" s="89"/>
      <c r="GS7" s="245"/>
      <c r="GT7" s="245"/>
      <c r="GU7" s="90" t="s">
        <v>27</v>
      </c>
      <c r="GV7" s="246"/>
      <c r="GW7" s="400"/>
    </row>
    <row r="8" spans="1:205" ht="4.95" customHeight="1" thickBot="1">
      <c r="A8" s="400"/>
      <c r="B8" s="413"/>
      <c r="C8" s="414"/>
      <c r="D8" s="415" t="s">
        <v>31</v>
      </c>
      <c r="E8" s="98"/>
      <c r="F8" s="242"/>
      <c r="G8" s="241"/>
      <c r="H8" s="241"/>
      <c r="I8" s="86"/>
      <c r="J8" s="86"/>
      <c r="K8" s="86"/>
      <c r="L8" s="86"/>
      <c r="M8" s="86"/>
      <c r="N8" s="247"/>
      <c r="O8" s="247"/>
      <c r="P8" s="247"/>
      <c r="Q8" s="241"/>
      <c r="R8" s="241"/>
      <c r="S8" s="416" t="s">
        <v>32</v>
      </c>
      <c r="T8" s="417" t="s">
        <v>33</v>
      </c>
      <c r="U8" s="418" t="s">
        <v>31</v>
      </c>
      <c r="V8" s="98"/>
      <c r="W8" s="241"/>
      <c r="X8" s="241"/>
      <c r="Y8" s="241"/>
      <c r="Z8" s="86"/>
      <c r="AA8" s="86"/>
      <c r="AB8" s="86"/>
      <c r="AC8" s="86"/>
      <c r="AD8" s="86"/>
      <c r="AE8" s="247"/>
      <c r="AF8" s="247"/>
      <c r="AG8" s="247"/>
      <c r="AH8" s="241"/>
      <c r="AI8" s="241"/>
      <c r="AJ8" s="416" t="s">
        <v>32</v>
      </c>
      <c r="AK8" s="417" t="s">
        <v>33</v>
      </c>
      <c r="AL8" s="418" t="s">
        <v>31</v>
      </c>
      <c r="AM8" s="98"/>
      <c r="AN8" s="241"/>
      <c r="AO8" s="241"/>
      <c r="AP8" s="241"/>
      <c r="AQ8" s="86"/>
      <c r="AR8" s="86"/>
      <c r="AS8" s="86"/>
      <c r="AT8" s="86"/>
      <c r="AU8" s="86"/>
      <c r="AV8" s="247"/>
      <c r="AW8" s="247"/>
      <c r="AX8" s="247"/>
      <c r="AY8" s="241"/>
      <c r="AZ8" s="241"/>
      <c r="BA8" s="416" t="s">
        <v>32</v>
      </c>
      <c r="BB8" s="417" t="s">
        <v>33</v>
      </c>
      <c r="BC8" s="418" t="s">
        <v>31</v>
      </c>
      <c r="BD8" s="98"/>
      <c r="BE8" s="241"/>
      <c r="BF8" s="241"/>
      <c r="BG8" s="241"/>
      <c r="BH8" s="86"/>
      <c r="BI8" s="86"/>
      <c r="BJ8" s="86"/>
      <c r="BK8" s="86"/>
      <c r="BL8" s="86"/>
      <c r="BM8" s="247"/>
      <c r="BN8" s="247"/>
      <c r="BO8" s="247"/>
      <c r="BP8" s="241"/>
      <c r="BQ8" s="241"/>
      <c r="BR8" s="416" t="s">
        <v>32</v>
      </c>
      <c r="BS8" s="417" t="s">
        <v>33</v>
      </c>
      <c r="BT8" s="418" t="s">
        <v>31</v>
      </c>
      <c r="BU8" s="98"/>
      <c r="BV8" s="241"/>
      <c r="BW8" s="241"/>
      <c r="BX8" s="241"/>
      <c r="BY8" s="86"/>
      <c r="BZ8" s="86"/>
      <c r="CA8" s="86"/>
      <c r="CB8" s="86"/>
      <c r="CC8" s="86"/>
      <c r="CD8" s="247"/>
      <c r="CE8" s="247"/>
      <c r="CF8" s="247"/>
      <c r="CG8" s="241"/>
      <c r="CH8" s="241"/>
      <c r="CI8" s="416" t="s">
        <v>32</v>
      </c>
      <c r="CJ8" s="417" t="s">
        <v>33</v>
      </c>
      <c r="CK8" s="418" t="s">
        <v>31</v>
      </c>
      <c r="CL8" s="98"/>
      <c r="CM8" s="241"/>
      <c r="CN8" s="241"/>
      <c r="CO8" s="241"/>
      <c r="CP8" s="86"/>
      <c r="CQ8" s="86"/>
      <c r="CR8" s="86"/>
      <c r="CS8" s="86"/>
      <c r="CT8" s="86"/>
      <c r="CU8" s="247"/>
      <c r="CV8" s="247"/>
      <c r="CW8" s="247"/>
      <c r="CX8" s="241"/>
      <c r="CY8" s="241"/>
      <c r="CZ8" s="416" t="s">
        <v>32</v>
      </c>
      <c r="DA8" s="417" t="s">
        <v>33</v>
      </c>
      <c r="DB8" s="418" t="s">
        <v>31</v>
      </c>
      <c r="DC8" s="98"/>
      <c r="DD8" s="241"/>
      <c r="DE8" s="241"/>
      <c r="DF8" s="241"/>
      <c r="DG8" s="86"/>
      <c r="DH8" s="86"/>
      <c r="DI8" s="86"/>
      <c r="DJ8" s="86"/>
      <c r="DK8" s="86"/>
      <c r="DL8" s="247"/>
      <c r="DM8" s="247"/>
      <c r="DN8" s="247"/>
      <c r="DO8" s="241"/>
      <c r="DP8" s="241"/>
      <c r="DQ8" s="416" t="s">
        <v>32</v>
      </c>
      <c r="DR8" s="417" t="s">
        <v>33</v>
      </c>
      <c r="DS8" s="418" t="s">
        <v>31</v>
      </c>
      <c r="DT8" s="98"/>
      <c r="DU8" s="241"/>
      <c r="DV8" s="241"/>
      <c r="DW8" s="241"/>
      <c r="DX8" s="86"/>
      <c r="DY8" s="86"/>
      <c r="DZ8" s="86"/>
      <c r="EA8" s="86"/>
      <c r="EB8" s="86"/>
      <c r="EC8" s="247"/>
      <c r="ED8" s="247"/>
      <c r="EE8" s="247"/>
      <c r="EF8" s="241"/>
      <c r="EG8" s="241"/>
      <c r="EH8" s="416" t="s">
        <v>32</v>
      </c>
      <c r="EI8" s="417" t="s">
        <v>33</v>
      </c>
      <c r="EJ8" s="418" t="s">
        <v>31</v>
      </c>
      <c r="EK8" s="98"/>
      <c r="EL8" s="241"/>
      <c r="EM8" s="241"/>
      <c r="EN8" s="241"/>
      <c r="EO8" s="86"/>
      <c r="EP8" s="86"/>
      <c r="EQ8" s="86"/>
      <c r="ER8" s="86"/>
      <c r="ES8" s="86"/>
      <c r="ET8" s="247"/>
      <c r="EU8" s="247"/>
      <c r="EV8" s="247"/>
      <c r="EW8" s="241"/>
      <c r="EX8" s="241"/>
      <c r="EY8" s="416"/>
      <c r="EZ8" s="417"/>
      <c r="FA8" s="418" t="s">
        <v>31</v>
      </c>
      <c r="FB8" s="98"/>
      <c r="FC8" s="241"/>
      <c r="FD8" s="241"/>
      <c r="FE8" s="241"/>
      <c r="FF8" s="86"/>
      <c r="FG8" s="86"/>
      <c r="FH8" s="86"/>
      <c r="FI8" s="86"/>
      <c r="FJ8" s="86"/>
      <c r="FK8" s="247"/>
      <c r="FL8" s="247"/>
      <c r="FM8" s="247"/>
      <c r="FN8" s="241"/>
      <c r="FO8" s="241"/>
      <c r="FP8" s="416"/>
      <c r="FQ8" s="417"/>
      <c r="FR8" s="418" t="s">
        <v>31</v>
      </c>
      <c r="FS8" s="98"/>
      <c r="FT8" s="241"/>
      <c r="FU8" s="241"/>
      <c r="FV8" s="241"/>
      <c r="FW8" s="86"/>
      <c r="FX8" s="86"/>
      <c r="FY8" s="86"/>
      <c r="FZ8" s="86"/>
      <c r="GA8" s="86"/>
      <c r="GB8" s="247"/>
      <c r="GC8" s="247"/>
      <c r="GD8" s="247"/>
      <c r="GE8" s="241"/>
      <c r="GF8" s="241"/>
      <c r="GG8" s="416"/>
      <c r="GH8" s="417"/>
      <c r="GI8" s="418" t="s">
        <v>31</v>
      </c>
      <c r="GJ8" s="98"/>
      <c r="GK8" s="241"/>
      <c r="GL8" s="241"/>
      <c r="GM8" s="241"/>
      <c r="GN8" s="86"/>
      <c r="GO8" s="86"/>
      <c r="GP8" s="86"/>
      <c r="GQ8" s="86"/>
      <c r="GR8" s="86"/>
      <c r="GS8" s="247"/>
      <c r="GT8" s="247"/>
      <c r="GU8" s="247"/>
      <c r="GV8" s="242"/>
      <c r="GW8" s="400"/>
    </row>
    <row r="9" spans="1:205" s="427" customFormat="1" ht="28.2" customHeight="1" thickBot="1">
      <c r="A9" s="419"/>
      <c r="B9" s="103" t="s">
        <v>34</v>
      </c>
      <c r="C9" s="420" t="s">
        <v>35</v>
      </c>
      <c r="D9" s="420" t="s">
        <v>36</v>
      </c>
      <c r="E9" s="421" t="s">
        <v>37</v>
      </c>
      <c r="F9" s="422" t="s">
        <v>38</v>
      </c>
      <c r="G9" s="249"/>
      <c r="H9" s="108" t="s">
        <v>39</v>
      </c>
      <c r="I9" s="109"/>
      <c r="J9" s="250"/>
      <c r="K9" s="251"/>
      <c r="L9" s="112" t="s">
        <v>40</v>
      </c>
      <c r="M9" s="252"/>
      <c r="N9" s="253"/>
      <c r="O9" s="254"/>
      <c r="P9" s="113" t="s">
        <v>41</v>
      </c>
      <c r="Q9" s="255"/>
      <c r="R9" s="423"/>
      <c r="S9" s="103" t="s">
        <v>34</v>
      </c>
      <c r="T9" s="424" t="s">
        <v>42</v>
      </c>
      <c r="U9" s="420" t="s">
        <v>36</v>
      </c>
      <c r="V9" s="421" t="s">
        <v>37</v>
      </c>
      <c r="W9" s="425" t="s">
        <v>38</v>
      </c>
      <c r="X9" s="249"/>
      <c r="Y9" s="108" t="s">
        <v>39</v>
      </c>
      <c r="Z9" s="109"/>
      <c r="AA9" s="250"/>
      <c r="AB9" s="251"/>
      <c r="AC9" s="112" t="s">
        <v>40</v>
      </c>
      <c r="AD9" s="252"/>
      <c r="AE9" s="253"/>
      <c r="AF9" s="254"/>
      <c r="AG9" s="113" t="s">
        <v>41</v>
      </c>
      <c r="AH9" s="255"/>
      <c r="AI9" s="423"/>
      <c r="AJ9" s="103" t="s">
        <v>34</v>
      </c>
      <c r="AK9" s="424" t="s">
        <v>42</v>
      </c>
      <c r="AL9" s="420" t="s">
        <v>36</v>
      </c>
      <c r="AM9" s="421" t="s">
        <v>37</v>
      </c>
      <c r="AN9" s="425" t="s">
        <v>38</v>
      </c>
      <c r="AO9" s="249"/>
      <c r="AP9" s="108" t="s">
        <v>39</v>
      </c>
      <c r="AQ9" s="109"/>
      <c r="AR9" s="250"/>
      <c r="AS9" s="251"/>
      <c r="AT9" s="112" t="s">
        <v>40</v>
      </c>
      <c r="AU9" s="252"/>
      <c r="AV9" s="253"/>
      <c r="AW9" s="254"/>
      <c r="AX9" s="113" t="s">
        <v>41</v>
      </c>
      <c r="AY9" s="255"/>
      <c r="AZ9" s="423"/>
      <c r="BA9" s="103" t="s">
        <v>34</v>
      </c>
      <c r="BB9" s="424" t="s">
        <v>42</v>
      </c>
      <c r="BC9" s="420" t="s">
        <v>36</v>
      </c>
      <c r="BD9" s="421" t="s">
        <v>37</v>
      </c>
      <c r="BE9" s="425" t="s">
        <v>38</v>
      </c>
      <c r="BF9" s="249"/>
      <c r="BG9" s="108" t="s">
        <v>39</v>
      </c>
      <c r="BH9" s="109"/>
      <c r="BI9" s="250"/>
      <c r="BJ9" s="251"/>
      <c r="BK9" s="112" t="s">
        <v>40</v>
      </c>
      <c r="BL9" s="252"/>
      <c r="BM9" s="253"/>
      <c r="BN9" s="254"/>
      <c r="BO9" s="113" t="s">
        <v>41</v>
      </c>
      <c r="BP9" s="255"/>
      <c r="BQ9" s="423"/>
      <c r="BR9" s="103" t="s">
        <v>34</v>
      </c>
      <c r="BS9" s="424" t="s">
        <v>42</v>
      </c>
      <c r="BT9" s="420" t="s">
        <v>36</v>
      </c>
      <c r="BU9" s="421" t="s">
        <v>37</v>
      </c>
      <c r="BV9" s="425" t="s">
        <v>38</v>
      </c>
      <c r="BW9" s="249"/>
      <c r="BX9" s="108" t="s">
        <v>39</v>
      </c>
      <c r="BY9" s="109"/>
      <c r="BZ9" s="250"/>
      <c r="CA9" s="251"/>
      <c r="CB9" s="112" t="s">
        <v>40</v>
      </c>
      <c r="CC9" s="252"/>
      <c r="CD9" s="253"/>
      <c r="CE9" s="254"/>
      <c r="CF9" s="113" t="s">
        <v>41</v>
      </c>
      <c r="CG9" s="255"/>
      <c r="CH9" s="423"/>
      <c r="CI9" s="103" t="s">
        <v>34</v>
      </c>
      <c r="CJ9" s="424" t="s">
        <v>42</v>
      </c>
      <c r="CK9" s="420" t="s">
        <v>36</v>
      </c>
      <c r="CL9" s="421" t="s">
        <v>37</v>
      </c>
      <c r="CM9" s="425" t="s">
        <v>38</v>
      </c>
      <c r="CN9" s="249"/>
      <c r="CO9" s="108" t="s">
        <v>39</v>
      </c>
      <c r="CP9" s="109"/>
      <c r="CQ9" s="250"/>
      <c r="CR9" s="251"/>
      <c r="CS9" s="112" t="s">
        <v>40</v>
      </c>
      <c r="CT9" s="252"/>
      <c r="CU9" s="253"/>
      <c r="CV9" s="254"/>
      <c r="CW9" s="113" t="s">
        <v>41</v>
      </c>
      <c r="CX9" s="255"/>
      <c r="CY9" s="423"/>
      <c r="CZ9" s="103" t="s">
        <v>34</v>
      </c>
      <c r="DA9" s="424" t="s">
        <v>42</v>
      </c>
      <c r="DB9" s="420" t="s">
        <v>36</v>
      </c>
      <c r="DC9" s="421" t="s">
        <v>37</v>
      </c>
      <c r="DD9" s="425" t="s">
        <v>38</v>
      </c>
      <c r="DE9" s="249"/>
      <c r="DF9" s="108" t="s">
        <v>39</v>
      </c>
      <c r="DG9" s="109"/>
      <c r="DH9" s="250"/>
      <c r="DI9" s="251"/>
      <c r="DJ9" s="112" t="s">
        <v>40</v>
      </c>
      <c r="DK9" s="252"/>
      <c r="DL9" s="253"/>
      <c r="DM9" s="254"/>
      <c r="DN9" s="113" t="s">
        <v>41</v>
      </c>
      <c r="DO9" s="255"/>
      <c r="DP9" s="423"/>
      <c r="DQ9" s="103" t="s">
        <v>34</v>
      </c>
      <c r="DR9" s="424" t="s">
        <v>42</v>
      </c>
      <c r="DS9" s="420" t="s">
        <v>36</v>
      </c>
      <c r="DT9" s="421" t="s">
        <v>37</v>
      </c>
      <c r="DU9" s="425" t="s">
        <v>38</v>
      </c>
      <c r="DV9" s="249"/>
      <c r="DW9" s="108" t="s">
        <v>39</v>
      </c>
      <c r="DX9" s="109"/>
      <c r="DY9" s="250"/>
      <c r="DZ9" s="251"/>
      <c r="EA9" s="112" t="s">
        <v>40</v>
      </c>
      <c r="EB9" s="252"/>
      <c r="EC9" s="253"/>
      <c r="ED9" s="254"/>
      <c r="EE9" s="113" t="s">
        <v>41</v>
      </c>
      <c r="EF9" s="255"/>
      <c r="EG9" s="423"/>
      <c r="EH9" s="103" t="s">
        <v>34</v>
      </c>
      <c r="EI9" s="424" t="s">
        <v>42</v>
      </c>
      <c r="EJ9" s="420" t="s">
        <v>36</v>
      </c>
      <c r="EK9" s="421" t="s">
        <v>37</v>
      </c>
      <c r="EL9" s="425" t="s">
        <v>38</v>
      </c>
      <c r="EM9" s="249"/>
      <c r="EN9" s="108" t="s">
        <v>39</v>
      </c>
      <c r="EO9" s="109"/>
      <c r="EP9" s="250"/>
      <c r="EQ9" s="251"/>
      <c r="ER9" s="112" t="s">
        <v>40</v>
      </c>
      <c r="ES9" s="252"/>
      <c r="ET9" s="253"/>
      <c r="EU9" s="254"/>
      <c r="EV9" s="113" t="s">
        <v>41</v>
      </c>
      <c r="EW9" s="255"/>
      <c r="EX9" s="423"/>
      <c r="EY9" s="103" t="s">
        <v>34</v>
      </c>
      <c r="EZ9" s="424" t="s">
        <v>42</v>
      </c>
      <c r="FA9" s="420" t="s">
        <v>36</v>
      </c>
      <c r="FB9" s="421" t="s">
        <v>37</v>
      </c>
      <c r="FC9" s="425" t="s">
        <v>38</v>
      </c>
      <c r="FD9" s="249"/>
      <c r="FE9" s="108" t="s">
        <v>39</v>
      </c>
      <c r="FF9" s="109"/>
      <c r="FG9" s="250"/>
      <c r="FH9" s="251"/>
      <c r="FI9" s="112" t="s">
        <v>40</v>
      </c>
      <c r="FJ9" s="252"/>
      <c r="FK9" s="253"/>
      <c r="FL9" s="254"/>
      <c r="FM9" s="113" t="s">
        <v>41</v>
      </c>
      <c r="FN9" s="255"/>
      <c r="FO9" s="423"/>
      <c r="FP9" s="103" t="s">
        <v>34</v>
      </c>
      <c r="FQ9" s="424" t="s">
        <v>42</v>
      </c>
      <c r="FR9" s="420" t="s">
        <v>36</v>
      </c>
      <c r="FS9" s="421" t="s">
        <v>37</v>
      </c>
      <c r="FT9" s="425" t="s">
        <v>38</v>
      </c>
      <c r="FU9" s="249"/>
      <c r="FV9" s="108" t="s">
        <v>39</v>
      </c>
      <c r="FW9" s="109"/>
      <c r="FX9" s="250"/>
      <c r="FY9" s="251"/>
      <c r="FZ9" s="112" t="s">
        <v>40</v>
      </c>
      <c r="GA9" s="252"/>
      <c r="GB9" s="253"/>
      <c r="GC9" s="254"/>
      <c r="GD9" s="113" t="s">
        <v>41</v>
      </c>
      <c r="GE9" s="255"/>
      <c r="GF9" s="423"/>
      <c r="GG9" s="103" t="s">
        <v>34</v>
      </c>
      <c r="GH9" s="424" t="s">
        <v>42</v>
      </c>
      <c r="GI9" s="420" t="s">
        <v>36</v>
      </c>
      <c r="GJ9" s="421" t="s">
        <v>37</v>
      </c>
      <c r="GK9" s="425" t="s">
        <v>38</v>
      </c>
      <c r="GL9" s="249"/>
      <c r="GM9" s="108" t="s">
        <v>39</v>
      </c>
      <c r="GN9" s="109"/>
      <c r="GO9" s="250"/>
      <c r="GP9" s="251"/>
      <c r="GQ9" s="112" t="s">
        <v>40</v>
      </c>
      <c r="GR9" s="252"/>
      <c r="GS9" s="253"/>
      <c r="GT9" s="254"/>
      <c r="GU9" s="113" t="s">
        <v>41</v>
      </c>
      <c r="GV9" s="257"/>
      <c r="GW9" s="426"/>
    </row>
    <row r="10" spans="1:205" ht="4.95" customHeight="1" thickBot="1">
      <c r="A10" s="400"/>
      <c r="B10" s="117"/>
      <c r="C10" s="428"/>
      <c r="D10" s="428"/>
      <c r="E10" s="414"/>
      <c r="F10" s="429"/>
      <c r="G10" s="260"/>
      <c r="H10" s="261"/>
      <c r="I10" s="261"/>
      <c r="J10" s="262"/>
      <c r="K10" s="262"/>
      <c r="L10" s="123"/>
      <c r="M10" s="263"/>
      <c r="N10" s="264"/>
      <c r="O10" s="264"/>
      <c r="P10" s="124"/>
      <c r="Q10" s="265"/>
      <c r="R10" s="241"/>
      <c r="S10" s="117"/>
      <c r="T10" s="428"/>
      <c r="U10" s="428"/>
      <c r="V10" s="414"/>
      <c r="W10" s="430"/>
      <c r="X10" s="260"/>
      <c r="Y10" s="261"/>
      <c r="Z10" s="261"/>
      <c r="AA10" s="262"/>
      <c r="AB10" s="262"/>
      <c r="AC10" s="123"/>
      <c r="AD10" s="263"/>
      <c r="AE10" s="264"/>
      <c r="AF10" s="264"/>
      <c r="AG10" s="124"/>
      <c r="AH10" s="265"/>
      <c r="AI10" s="241"/>
      <c r="AJ10" s="117"/>
      <c r="AK10" s="428"/>
      <c r="AL10" s="428"/>
      <c r="AM10" s="414"/>
      <c r="AN10" s="430"/>
      <c r="AO10" s="260"/>
      <c r="AP10" s="261"/>
      <c r="AQ10" s="261"/>
      <c r="AR10" s="262"/>
      <c r="AS10" s="262"/>
      <c r="AT10" s="123"/>
      <c r="AU10" s="263"/>
      <c r="AV10" s="264"/>
      <c r="AW10" s="264"/>
      <c r="AX10" s="124"/>
      <c r="AY10" s="265"/>
      <c r="AZ10" s="241"/>
      <c r="BA10" s="117"/>
      <c r="BB10" s="428"/>
      <c r="BC10" s="428"/>
      <c r="BD10" s="414"/>
      <c r="BE10" s="430"/>
      <c r="BF10" s="260"/>
      <c r="BG10" s="261"/>
      <c r="BH10" s="261"/>
      <c r="BI10" s="262"/>
      <c r="BJ10" s="262"/>
      <c r="BK10" s="123"/>
      <c r="BL10" s="263"/>
      <c r="BM10" s="264"/>
      <c r="BN10" s="264"/>
      <c r="BO10" s="124"/>
      <c r="BP10" s="265"/>
      <c r="BQ10" s="241"/>
      <c r="BR10" s="117"/>
      <c r="BS10" s="428"/>
      <c r="BT10" s="428"/>
      <c r="BU10" s="414"/>
      <c r="BV10" s="430"/>
      <c r="BW10" s="260"/>
      <c r="BX10" s="261"/>
      <c r="BY10" s="261"/>
      <c r="BZ10" s="262"/>
      <c r="CA10" s="262"/>
      <c r="CB10" s="123"/>
      <c r="CC10" s="263"/>
      <c r="CD10" s="264"/>
      <c r="CE10" s="264"/>
      <c r="CF10" s="124"/>
      <c r="CG10" s="265"/>
      <c r="CH10" s="241"/>
      <c r="CI10" s="117"/>
      <c r="CJ10" s="428"/>
      <c r="CK10" s="428"/>
      <c r="CL10" s="414"/>
      <c r="CM10" s="430"/>
      <c r="CN10" s="260"/>
      <c r="CO10" s="261"/>
      <c r="CP10" s="261"/>
      <c r="CQ10" s="262"/>
      <c r="CR10" s="262"/>
      <c r="CS10" s="123"/>
      <c r="CT10" s="263"/>
      <c r="CU10" s="264"/>
      <c r="CV10" s="264"/>
      <c r="CW10" s="124"/>
      <c r="CX10" s="265"/>
      <c r="CY10" s="241"/>
      <c r="CZ10" s="117"/>
      <c r="DA10" s="428"/>
      <c r="DB10" s="428"/>
      <c r="DC10" s="414"/>
      <c r="DD10" s="430"/>
      <c r="DE10" s="260"/>
      <c r="DF10" s="261"/>
      <c r="DG10" s="261"/>
      <c r="DH10" s="262"/>
      <c r="DI10" s="262"/>
      <c r="DJ10" s="123"/>
      <c r="DK10" s="263"/>
      <c r="DL10" s="264"/>
      <c r="DM10" s="264"/>
      <c r="DN10" s="124"/>
      <c r="DO10" s="265"/>
      <c r="DP10" s="241"/>
      <c r="DQ10" s="117"/>
      <c r="DR10" s="428"/>
      <c r="DS10" s="428"/>
      <c r="DT10" s="414"/>
      <c r="DU10" s="430"/>
      <c r="DV10" s="260"/>
      <c r="DW10" s="261"/>
      <c r="DX10" s="261"/>
      <c r="DY10" s="262"/>
      <c r="DZ10" s="262"/>
      <c r="EA10" s="123"/>
      <c r="EB10" s="263"/>
      <c r="EC10" s="264"/>
      <c r="ED10" s="264"/>
      <c r="EE10" s="124"/>
      <c r="EF10" s="265"/>
      <c r="EG10" s="241"/>
      <c r="EH10" s="117"/>
      <c r="EI10" s="428"/>
      <c r="EJ10" s="428"/>
      <c r="EK10" s="414"/>
      <c r="EL10" s="430"/>
      <c r="EM10" s="260"/>
      <c r="EN10" s="261"/>
      <c r="EO10" s="261"/>
      <c r="EP10" s="262"/>
      <c r="EQ10" s="262"/>
      <c r="ER10" s="123"/>
      <c r="ES10" s="263"/>
      <c r="ET10" s="264"/>
      <c r="EU10" s="264"/>
      <c r="EV10" s="124"/>
      <c r="EW10" s="265"/>
      <c r="EX10" s="241"/>
      <c r="EY10" s="117"/>
      <c r="EZ10" s="428"/>
      <c r="FA10" s="428"/>
      <c r="FB10" s="414"/>
      <c r="FC10" s="430"/>
      <c r="FD10" s="260"/>
      <c r="FE10" s="261"/>
      <c r="FF10" s="261"/>
      <c r="FG10" s="262"/>
      <c r="FH10" s="262"/>
      <c r="FI10" s="123"/>
      <c r="FJ10" s="263"/>
      <c r="FK10" s="264"/>
      <c r="FL10" s="264"/>
      <c r="FM10" s="124"/>
      <c r="FN10" s="265"/>
      <c r="FO10" s="241"/>
      <c r="FP10" s="117"/>
      <c r="FQ10" s="428"/>
      <c r="FR10" s="428"/>
      <c r="FS10" s="414"/>
      <c r="FT10" s="430"/>
      <c r="FU10" s="260"/>
      <c r="FV10" s="261"/>
      <c r="FW10" s="261"/>
      <c r="FX10" s="262"/>
      <c r="FY10" s="262"/>
      <c r="FZ10" s="123"/>
      <c r="GA10" s="263"/>
      <c r="GB10" s="264"/>
      <c r="GC10" s="264"/>
      <c r="GD10" s="124"/>
      <c r="GE10" s="265"/>
      <c r="GF10" s="241"/>
      <c r="GG10" s="117"/>
      <c r="GH10" s="428"/>
      <c r="GI10" s="428"/>
      <c r="GJ10" s="414"/>
      <c r="GK10" s="430"/>
      <c r="GL10" s="260"/>
      <c r="GM10" s="261"/>
      <c r="GN10" s="261"/>
      <c r="GO10" s="262"/>
      <c r="GP10" s="262"/>
      <c r="GQ10" s="123"/>
      <c r="GR10" s="263"/>
      <c r="GS10" s="264"/>
      <c r="GT10" s="264"/>
      <c r="GU10" s="124"/>
      <c r="GV10" s="266"/>
      <c r="GW10" s="400"/>
    </row>
    <row r="11" spans="1:205" s="437" customFormat="1" ht="16" customHeight="1">
      <c r="A11" s="431"/>
      <c r="B11" s="127">
        <v>1</v>
      </c>
      <c r="C11" s="128">
        <v>302</v>
      </c>
      <c r="D11" s="128">
        <v>381</v>
      </c>
      <c r="E11" s="129">
        <v>4</v>
      </c>
      <c r="F11" s="130">
        <v>4</v>
      </c>
      <c r="G11" s="131"/>
      <c r="H11" s="132">
        <v>1</v>
      </c>
      <c r="I11" s="133"/>
      <c r="J11" s="134">
        <f t="shared" ref="J11:K19" si="0">E11</f>
        <v>4</v>
      </c>
      <c r="K11" s="134">
        <f t="shared" si="0"/>
        <v>4</v>
      </c>
      <c r="L11" s="453">
        <v>5</v>
      </c>
      <c r="M11" s="452">
        <f>L7-K11</f>
        <v>13</v>
      </c>
      <c r="N11" s="135">
        <f t="shared" ref="N11:N19" si="1">IF(M11&lt;0,0,IF(M11&lt;18,1,IF(M11&lt;36,2,3)))</f>
        <v>1</v>
      </c>
      <c r="O11" s="784">
        <f t="shared" ref="O11:O19" si="2">J11-L11</f>
        <v>-1</v>
      </c>
      <c r="P11" s="781">
        <f t="shared" ref="P11:P19" si="3">IF(L11&lt;1,"",IF((2+O11+N11)&gt;-1,(2+O11+N11),0))</f>
        <v>2</v>
      </c>
      <c r="Q11" s="137"/>
      <c r="R11" s="158"/>
      <c r="S11" s="127">
        <v>1</v>
      </c>
      <c r="T11" s="433">
        <f>C11</f>
        <v>302</v>
      </c>
      <c r="U11" s="434">
        <v>381</v>
      </c>
      <c r="V11" s="432">
        <f>E11</f>
        <v>4</v>
      </c>
      <c r="W11" s="435">
        <f>F11</f>
        <v>4</v>
      </c>
      <c r="X11" s="142"/>
      <c r="Y11" s="143">
        <v>1</v>
      </c>
      <c r="Z11" s="144"/>
      <c r="AA11" s="134">
        <f t="shared" ref="AA11:AB19" si="4">V11</f>
        <v>4</v>
      </c>
      <c r="AB11" s="134">
        <f t="shared" si="4"/>
        <v>4</v>
      </c>
      <c r="AC11" s="453">
        <v>5</v>
      </c>
      <c r="AD11" s="452">
        <f>AC7-AB11</f>
        <v>19</v>
      </c>
      <c r="AE11" s="135">
        <f t="shared" ref="AE11:AE19" si="5">IF(AD11&lt;0,0,IF(AD11&lt;18,1,IF(AD11&lt;36,2,3)))</f>
        <v>2</v>
      </c>
      <c r="AF11" s="784">
        <f t="shared" ref="AF11:AF19" si="6">AA11-AC11</f>
        <v>-1</v>
      </c>
      <c r="AG11" s="781">
        <f t="shared" ref="AG11:AG19" si="7">IF(AC11&lt;1,"",IF((2+AF11+AE11)&gt;-1,(2+AF11+AE11),0))</f>
        <v>3</v>
      </c>
      <c r="AH11" s="137"/>
      <c r="AI11" s="158"/>
      <c r="AJ11" s="127">
        <v>1</v>
      </c>
      <c r="AK11" s="433">
        <f>T11</f>
        <v>302</v>
      </c>
      <c r="AL11" s="434">
        <v>381</v>
      </c>
      <c r="AM11" s="432">
        <f>V11</f>
        <v>4</v>
      </c>
      <c r="AN11" s="435">
        <f>W11</f>
        <v>4</v>
      </c>
      <c r="AO11" s="142"/>
      <c r="AP11" s="143">
        <v>1</v>
      </c>
      <c r="AQ11" s="144"/>
      <c r="AR11" s="134">
        <f t="shared" ref="AR11:AS19" si="8">AM11</f>
        <v>4</v>
      </c>
      <c r="AS11" s="134">
        <f t="shared" si="8"/>
        <v>4</v>
      </c>
      <c r="AT11" s="453">
        <v>5</v>
      </c>
      <c r="AU11" s="452">
        <f>AT7-AS11</f>
        <v>18</v>
      </c>
      <c r="AV11" s="135">
        <f t="shared" ref="AV11:AV19" si="9">IF(AU11&lt;0,0,IF(AU11&lt;18,1,IF(AU11&lt;36,2,3)))</f>
        <v>2</v>
      </c>
      <c r="AW11" s="784">
        <f t="shared" ref="AW11:AW19" si="10">AR11-AT11</f>
        <v>-1</v>
      </c>
      <c r="AX11" s="781">
        <f t="shared" ref="AX11:AX19" si="11">IF(AT11&lt;1,"",IF((2+AW11+AV11)&gt;-1,(2+AW11+AV11),0))</f>
        <v>3</v>
      </c>
      <c r="AY11" s="137"/>
      <c r="AZ11" s="158"/>
      <c r="BA11" s="127">
        <v>1</v>
      </c>
      <c r="BB11" s="433">
        <f>AK11</f>
        <v>302</v>
      </c>
      <c r="BC11" s="434">
        <v>381</v>
      </c>
      <c r="BD11" s="432">
        <f>AM11</f>
        <v>4</v>
      </c>
      <c r="BE11" s="435">
        <f>AN11</f>
        <v>4</v>
      </c>
      <c r="BF11" s="142"/>
      <c r="BG11" s="143">
        <v>1</v>
      </c>
      <c r="BH11" s="144"/>
      <c r="BI11" s="134">
        <f t="shared" ref="BI11:BJ19" si="12">BD11</f>
        <v>4</v>
      </c>
      <c r="BJ11" s="134">
        <f t="shared" si="12"/>
        <v>4</v>
      </c>
      <c r="BK11" s="453">
        <v>5</v>
      </c>
      <c r="BL11" s="452">
        <f>BK7-BJ11</f>
        <v>10</v>
      </c>
      <c r="BM11" s="135">
        <f t="shared" ref="BM11:BM19" si="13">IF(BL11&lt;0,0,IF(BL11&lt;18,1,IF(BL11&lt;36,2,3)))</f>
        <v>1</v>
      </c>
      <c r="BN11" s="784">
        <f t="shared" ref="BN11:BN19" si="14">BI11-BK11</f>
        <v>-1</v>
      </c>
      <c r="BO11" s="781">
        <f t="shared" ref="BO11:BO19" si="15">IF(BK11&lt;1,"",IF((2+BN11+BM11)&gt;-1,(2+BN11+BM11),0))</f>
        <v>2</v>
      </c>
      <c r="BP11" s="137"/>
      <c r="BQ11" s="158"/>
      <c r="BR11" s="127">
        <v>1</v>
      </c>
      <c r="BS11" s="433">
        <f>BB11</f>
        <v>302</v>
      </c>
      <c r="BT11" s="434">
        <v>381</v>
      </c>
      <c r="BU11" s="432">
        <f>BD11</f>
        <v>4</v>
      </c>
      <c r="BV11" s="435">
        <f>BE11</f>
        <v>4</v>
      </c>
      <c r="BW11" s="142"/>
      <c r="BX11" s="143">
        <v>1</v>
      </c>
      <c r="BY11" s="144"/>
      <c r="BZ11" s="134">
        <f t="shared" ref="BZ11:CA19" si="16">BU11</f>
        <v>4</v>
      </c>
      <c r="CA11" s="134">
        <f t="shared" si="16"/>
        <v>4</v>
      </c>
      <c r="CB11" s="453">
        <v>7</v>
      </c>
      <c r="CC11" s="452">
        <f>CB7-CA11</f>
        <v>18</v>
      </c>
      <c r="CD11" s="135">
        <f t="shared" ref="CD11:CD19" si="17">IF(CC11&lt;0,0,IF(CC11&lt;18,1,IF(CC11&lt;36,2,3)))</f>
        <v>2</v>
      </c>
      <c r="CE11" s="784">
        <f t="shared" ref="CE11:CE19" si="18">BZ11-CB11</f>
        <v>-3</v>
      </c>
      <c r="CF11" s="781">
        <f t="shared" ref="CF11:CF19" si="19">IF(CB11&lt;1,"",IF((2+CE11+CD11)&gt;-1,(2+CE11+CD11),0))</f>
        <v>1</v>
      </c>
      <c r="CG11" s="137"/>
      <c r="CH11" s="158"/>
      <c r="CI11" s="127">
        <v>1</v>
      </c>
      <c r="CJ11" s="433">
        <f>BS11</f>
        <v>302</v>
      </c>
      <c r="CK11" s="434">
        <v>381</v>
      </c>
      <c r="CL11" s="432">
        <f>BU11</f>
        <v>4</v>
      </c>
      <c r="CM11" s="435">
        <f>BV11</f>
        <v>4</v>
      </c>
      <c r="CN11" s="142"/>
      <c r="CO11" s="143">
        <v>1</v>
      </c>
      <c r="CP11" s="144"/>
      <c r="CQ11" s="134">
        <f t="shared" ref="CQ11:CR19" si="20">CL11</f>
        <v>4</v>
      </c>
      <c r="CR11" s="134">
        <f t="shared" si="20"/>
        <v>4</v>
      </c>
      <c r="CS11" s="453">
        <v>6</v>
      </c>
      <c r="CT11" s="452">
        <f>CS7-CR11</f>
        <v>18</v>
      </c>
      <c r="CU11" s="135">
        <f t="shared" ref="CU11:CU19" si="21">IF(CT11&lt;0,0,IF(CT11&lt;18,1,IF(CT11&lt;36,2,3)))</f>
        <v>2</v>
      </c>
      <c r="CV11" s="784">
        <f t="shared" ref="CV11:CV19" si="22">CQ11-CS11</f>
        <v>-2</v>
      </c>
      <c r="CW11" s="781">
        <f t="shared" ref="CW11:CW19" si="23">IF(CS11&lt;1,"",IF((2+CV11+CU11)&gt;-1,(2+CV11+CU11),0))</f>
        <v>2</v>
      </c>
      <c r="CX11" s="137"/>
      <c r="CY11" s="158"/>
      <c r="CZ11" s="127">
        <v>1</v>
      </c>
      <c r="DA11" s="433">
        <f>CJ11</f>
        <v>302</v>
      </c>
      <c r="DB11" s="434">
        <v>381</v>
      </c>
      <c r="DC11" s="432">
        <f>CL11</f>
        <v>4</v>
      </c>
      <c r="DD11" s="435">
        <f>CM11</f>
        <v>4</v>
      </c>
      <c r="DE11" s="142"/>
      <c r="DF11" s="143">
        <v>1</v>
      </c>
      <c r="DG11" s="144"/>
      <c r="DH11" s="134">
        <f t="shared" ref="DH11:DI19" si="24">DC11</f>
        <v>4</v>
      </c>
      <c r="DI11" s="134">
        <f t="shared" si="24"/>
        <v>4</v>
      </c>
      <c r="DJ11" s="453">
        <v>9</v>
      </c>
      <c r="DK11" s="452">
        <f>DJ7-DI11</f>
        <v>19</v>
      </c>
      <c r="DL11" s="135">
        <f t="shared" ref="DL11:DL19" si="25">IF(DK11&lt;0,0,IF(DK11&lt;18,1,IF(DK11&lt;36,2,3)))</f>
        <v>2</v>
      </c>
      <c r="DM11" s="784">
        <f t="shared" ref="DM11:DM19" si="26">DH11-DJ11</f>
        <v>-5</v>
      </c>
      <c r="DN11" s="781">
        <f t="shared" ref="DN11:DN19" si="27">IF(DJ11&lt;1,"",IF((2+DM11+DL11)&gt;-1,(2+DM11+DL11),0))</f>
        <v>0</v>
      </c>
      <c r="DO11" s="137"/>
      <c r="DP11" s="158"/>
      <c r="DQ11" s="127">
        <v>1</v>
      </c>
      <c r="DR11" s="433">
        <f>DA11</f>
        <v>302</v>
      </c>
      <c r="DS11" s="434">
        <v>381</v>
      </c>
      <c r="DT11" s="432">
        <f>DC11</f>
        <v>4</v>
      </c>
      <c r="DU11" s="435">
        <f>DD11</f>
        <v>4</v>
      </c>
      <c r="DV11" s="142"/>
      <c r="DW11" s="143">
        <v>1</v>
      </c>
      <c r="DX11" s="144"/>
      <c r="DY11" s="134">
        <f t="shared" ref="DY11:DZ19" si="28">DT11</f>
        <v>4</v>
      </c>
      <c r="DZ11" s="134">
        <f t="shared" si="28"/>
        <v>4</v>
      </c>
      <c r="EA11" s="453">
        <v>5</v>
      </c>
      <c r="EB11" s="452">
        <f>EA7-DZ11</f>
        <v>12</v>
      </c>
      <c r="EC11" s="135">
        <f t="shared" ref="EC11:EC19" si="29">IF(EB11&lt;0,0,IF(EB11&lt;18,1,IF(EB11&lt;36,2,3)))</f>
        <v>1</v>
      </c>
      <c r="ED11" s="784">
        <f t="shared" ref="ED11:ED19" si="30">DY11-EA11</f>
        <v>-1</v>
      </c>
      <c r="EE11" s="781">
        <f t="shared" ref="EE11:EE19" si="31">IF(EA11&lt;1,"",IF((2+ED11+EC11)&gt;-1,(2+ED11+EC11),0))</f>
        <v>2</v>
      </c>
      <c r="EF11" s="137"/>
      <c r="EG11" s="158"/>
      <c r="EH11" s="127">
        <v>1</v>
      </c>
      <c r="EI11" s="433">
        <f>DR11</f>
        <v>302</v>
      </c>
      <c r="EJ11" s="434">
        <v>381</v>
      </c>
      <c r="EK11" s="432">
        <f>DT11</f>
        <v>4</v>
      </c>
      <c r="EL11" s="435">
        <f>DU11</f>
        <v>4</v>
      </c>
      <c r="EM11" s="142"/>
      <c r="EN11" s="143">
        <v>1</v>
      </c>
      <c r="EO11" s="144"/>
      <c r="EP11" s="134">
        <f t="shared" ref="EP11:EQ19" si="32">EK11</f>
        <v>4</v>
      </c>
      <c r="EQ11" s="134">
        <f t="shared" si="32"/>
        <v>4</v>
      </c>
      <c r="ER11" s="453">
        <v>5</v>
      </c>
      <c r="ES11" s="452">
        <f>ER7-EQ11</f>
        <v>2</v>
      </c>
      <c r="ET11" s="135">
        <f t="shared" ref="ET11:ET19" si="33">IF(ES11&lt;0,0,IF(ES11&lt;18,1,IF(ES11&lt;36,2,3)))</f>
        <v>1</v>
      </c>
      <c r="EU11" s="784">
        <f t="shared" ref="EU11:EU19" si="34">EP11-ER11</f>
        <v>-1</v>
      </c>
      <c r="EV11" s="781">
        <f t="shared" ref="EV11:EV19" si="35">IF(ER11&lt;1,"",IF((2+EU11+ET11)&gt;-1,(2+EU11+ET11),0))</f>
        <v>2</v>
      </c>
      <c r="EW11" s="137"/>
      <c r="EX11" s="158"/>
      <c r="EY11" s="127">
        <v>1</v>
      </c>
      <c r="EZ11" s="433">
        <f>EI11</f>
        <v>302</v>
      </c>
      <c r="FA11" s="434">
        <v>381</v>
      </c>
      <c r="FB11" s="432">
        <f>EK11</f>
        <v>4</v>
      </c>
      <c r="FC11" s="435">
        <f>EL11</f>
        <v>4</v>
      </c>
      <c r="FD11" s="142"/>
      <c r="FE11" s="143">
        <v>1</v>
      </c>
      <c r="FF11" s="144"/>
      <c r="FG11" s="134">
        <f t="shared" ref="FG11:FH19" si="36">FB11</f>
        <v>4</v>
      </c>
      <c r="FH11" s="134">
        <f t="shared" si="36"/>
        <v>4</v>
      </c>
      <c r="FI11" s="453">
        <v>6</v>
      </c>
      <c r="FJ11" s="452">
        <f>FI7-FH11</f>
        <v>24</v>
      </c>
      <c r="FK11" s="135">
        <f t="shared" ref="FK11:FK19" si="37">IF(FJ11&lt;0,0,IF(FJ11&lt;18,1,IF(FJ11&lt;36,2,3)))</f>
        <v>2</v>
      </c>
      <c r="FL11" s="784">
        <f t="shared" ref="FL11:FL19" si="38">FG11-FI11</f>
        <v>-2</v>
      </c>
      <c r="FM11" s="781">
        <f t="shared" ref="FM11:FM19" si="39">IF(FI11&lt;1,"",IF((2+FL11+FK11)&gt;-1,(2+FL11+FK11),0))</f>
        <v>2</v>
      </c>
      <c r="FN11" s="137"/>
      <c r="FO11" s="158"/>
      <c r="FP11" s="127">
        <v>1</v>
      </c>
      <c r="FQ11" s="433">
        <f>EZ11</f>
        <v>302</v>
      </c>
      <c r="FR11" s="434">
        <v>381</v>
      </c>
      <c r="FS11" s="432">
        <f>FB11</f>
        <v>4</v>
      </c>
      <c r="FT11" s="435">
        <f>FC11</f>
        <v>4</v>
      </c>
      <c r="FU11" s="142"/>
      <c r="FV11" s="143">
        <v>1</v>
      </c>
      <c r="FW11" s="144"/>
      <c r="FX11" s="134">
        <f t="shared" ref="FX11:FY19" si="40">FS11</f>
        <v>4</v>
      </c>
      <c r="FY11" s="134">
        <f t="shared" si="40"/>
        <v>4</v>
      </c>
      <c r="FZ11" s="453">
        <v>5</v>
      </c>
      <c r="GA11" s="452">
        <f>FZ7-FY11</f>
        <v>12</v>
      </c>
      <c r="GB11" s="135">
        <f t="shared" ref="GB11:GB19" si="41">IF(GA11&lt;0,0,IF(GA11&lt;18,1,IF(GA11&lt;36,2,3)))</f>
        <v>1</v>
      </c>
      <c r="GC11" s="784">
        <f t="shared" ref="GC11:GC19" si="42">FX11-FZ11</f>
        <v>-1</v>
      </c>
      <c r="GD11" s="781">
        <f t="shared" ref="GD11:GD19" si="43">IF(FZ11&lt;1,"",IF((2+GC11+GB11)&gt;-1,(2+GC11+GB11),0))</f>
        <v>2</v>
      </c>
      <c r="GE11" s="137"/>
      <c r="GF11" s="158"/>
      <c r="GG11" s="127">
        <v>1</v>
      </c>
      <c r="GH11" s="433">
        <f>FQ11</f>
        <v>302</v>
      </c>
      <c r="GI11" s="434">
        <v>381</v>
      </c>
      <c r="GJ11" s="432">
        <f>FS11</f>
        <v>4</v>
      </c>
      <c r="GK11" s="435">
        <f>FT11</f>
        <v>4</v>
      </c>
      <c r="GL11" s="142"/>
      <c r="GM11" s="143">
        <v>1</v>
      </c>
      <c r="GN11" s="144"/>
      <c r="GO11" s="134">
        <f t="shared" ref="GO11:GP19" si="44">GJ11</f>
        <v>4</v>
      </c>
      <c r="GP11" s="134">
        <f t="shared" si="44"/>
        <v>4</v>
      </c>
      <c r="GQ11" s="453">
        <v>5</v>
      </c>
      <c r="GR11" s="452">
        <f>GQ7-GP11</f>
        <v>9</v>
      </c>
      <c r="GS11" s="135">
        <f t="shared" ref="GS11:GS19" si="45">IF(GR11&lt;0,0,IF(GR11&lt;18,1,IF(GR11&lt;36,2,3)))</f>
        <v>1</v>
      </c>
      <c r="GT11" s="784">
        <f t="shared" ref="GT11:GT19" si="46">GO11-GQ11</f>
        <v>-1</v>
      </c>
      <c r="GU11" s="781">
        <f t="shared" ref="GU11:GU19" si="47">IF(GQ11&lt;1,"",IF((2+GT11+GS11)&gt;-1,(2+GT11+GS11),0))</f>
        <v>2</v>
      </c>
      <c r="GV11" s="145"/>
      <c r="GW11" s="436"/>
    </row>
    <row r="12" spans="1:205" s="437" customFormat="1" ht="16" customHeight="1">
      <c r="A12" s="431"/>
      <c r="B12" s="127">
        <v>2</v>
      </c>
      <c r="C12" s="128">
        <v>456</v>
      </c>
      <c r="D12" s="128">
        <v>491</v>
      </c>
      <c r="E12" s="129">
        <v>5</v>
      </c>
      <c r="F12" s="130">
        <v>6</v>
      </c>
      <c r="G12" s="131"/>
      <c r="H12" s="132">
        <v>2</v>
      </c>
      <c r="I12" s="133"/>
      <c r="J12" s="134">
        <f t="shared" si="0"/>
        <v>5</v>
      </c>
      <c r="K12" s="134">
        <f t="shared" si="0"/>
        <v>6</v>
      </c>
      <c r="L12" s="454">
        <v>5</v>
      </c>
      <c r="M12" s="452">
        <f>L7-K12</f>
        <v>11</v>
      </c>
      <c r="N12" s="135">
        <f t="shared" si="1"/>
        <v>1</v>
      </c>
      <c r="O12" s="784">
        <f t="shared" si="2"/>
        <v>0</v>
      </c>
      <c r="P12" s="782">
        <f t="shared" si="3"/>
        <v>3</v>
      </c>
      <c r="Q12" s="137"/>
      <c r="R12" s="158"/>
      <c r="S12" s="127">
        <v>2</v>
      </c>
      <c r="T12" s="433">
        <f t="shared" ref="T12:T19" si="48">C12</f>
        <v>456</v>
      </c>
      <c r="U12" s="434">
        <v>381</v>
      </c>
      <c r="V12" s="432">
        <f t="shared" ref="V12:W19" si="49">E12</f>
        <v>5</v>
      </c>
      <c r="W12" s="435">
        <f t="shared" si="49"/>
        <v>6</v>
      </c>
      <c r="X12" s="142"/>
      <c r="Y12" s="143">
        <v>2</v>
      </c>
      <c r="Z12" s="144"/>
      <c r="AA12" s="134">
        <f t="shared" si="4"/>
        <v>5</v>
      </c>
      <c r="AB12" s="134">
        <f t="shared" si="4"/>
        <v>6</v>
      </c>
      <c r="AC12" s="454">
        <v>7</v>
      </c>
      <c r="AD12" s="452">
        <f>AC7-AB12</f>
        <v>17</v>
      </c>
      <c r="AE12" s="135">
        <f t="shared" si="5"/>
        <v>1</v>
      </c>
      <c r="AF12" s="784">
        <f t="shared" si="6"/>
        <v>-2</v>
      </c>
      <c r="AG12" s="782">
        <f t="shared" si="7"/>
        <v>1</v>
      </c>
      <c r="AH12" s="137"/>
      <c r="AI12" s="158"/>
      <c r="AJ12" s="127">
        <v>2</v>
      </c>
      <c r="AK12" s="433">
        <f t="shared" ref="AK12:AK19" si="50">T12</f>
        <v>456</v>
      </c>
      <c r="AL12" s="434">
        <v>381</v>
      </c>
      <c r="AM12" s="432">
        <f t="shared" ref="AM12:AN19" si="51">V12</f>
        <v>5</v>
      </c>
      <c r="AN12" s="435">
        <f t="shared" si="51"/>
        <v>6</v>
      </c>
      <c r="AO12" s="142"/>
      <c r="AP12" s="143">
        <v>2</v>
      </c>
      <c r="AQ12" s="144"/>
      <c r="AR12" s="134">
        <f t="shared" si="8"/>
        <v>5</v>
      </c>
      <c r="AS12" s="134">
        <f t="shared" si="8"/>
        <v>6</v>
      </c>
      <c r="AT12" s="454">
        <v>7</v>
      </c>
      <c r="AU12" s="452">
        <f>AT7-AS12</f>
        <v>16</v>
      </c>
      <c r="AV12" s="135">
        <f t="shared" si="9"/>
        <v>1</v>
      </c>
      <c r="AW12" s="784">
        <f t="shared" si="10"/>
        <v>-2</v>
      </c>
      <c r="AX12" s="782">
        <f t="shared" si="11"/>
        <v>1</v>
      </c>
      <c r="AY12" s="137"/>
      <c r="AZ12" s="158"/>
      <c r="BA12" s="127">
        <v>2</v>
      </c>
      <c r="BB12" s="433">
        <f t="shared" ref="BB12:BB19" si="52">AK12</f>
        <v>456</v>
      </c>
      <c r="BC12" s="434">
        <v>381</v>
      </c>
      <c r="BD12" s="432">
        <f t="shared" ref="BD12:BE19" si="53">AM12</f>
        <v>5</v>
      </c>
      <c r="BE12" s="435">
        <f t="shared" si="53"/>
        <v>6</v>
      </c>
      <c r="BF12" s="142"/>
      <c r="BG12" s="143">
        <v>2</v>
      </c>
      <c r="BH12" s="144"/>
      <c r="BI12" s="134">
        <f t="shared" si="12"/>
        <v>5</v>
      </c>
      <c r="BJ12" s="134">
        <f t="shared" si="12"/>
        <v>6</v>
      </c>
      <c r="BK12" s="454">
        <v>5</v>
      </c>
      <c r="BL12" s="452">
        <f>BK7-BJ12</f>
        <v>8</v>
      </c>
      <c r="BM12" s="135">
        <f t="shared" si="13"/>
        <v>1</v>
      </c>
      <c r="BN12" s="784">
        <f t="shared" si="14"/>
        <v>0</v>
      </c>
      <c r="BO12" s="782">
        <f t="shared" si="15"/>
        <v>3</v>
      </c>
      <c r="BP12" s="137"/>
      <c r="BQ12" s="158"/>
      <c r="BR12" s="127">
        <v>2</v>
      </c>
      <c r="BS12" s="433">
        <f t="shared" ref="BS12:BS19" si="54">BB12</f>
        <v>456</v>
      </c>
      <c r="BT12" s="434">
        <v>381</v>
      </c>
      <c r="BU12" s="432">
        <f t="shared" ref="BU12:BV19" si="55">BD12</f>
        <v>5</v>
      </c>
      <c r="BV12" s="435">
        <f t="shared" si="55"/>
        <v>6</v>
      </c>
      <c r="BW12" s="142"/>
      <c r="BX12" s="143">
        <v>2</v>
      </c>
      <c r="BY12" s="144"/>
      <c r="BZ12" s="134">
        <f t="shared" si="16"/>
        <v>5</v>
      </c>
      <c r="CA12" s="134">
        <f t="shared" si="16"/>
        <v>6</v>
      </c>
      <c r="CB12" s="454">
        <v>5</v>
      </c>
      <c r="CC12" s="452">
        <f>CB7-CA12</f>
        <v>16</v>
      </c>
      <c r="CD12" s="135">
        <f t="shared" si="17"/>
        <v>1</v>
      </c>
      <c r="CE12" s="784">
        <f t="shared" si="18"/>
        <v>0</v>
      </c>
      <c r="CF12" s="782">
        <f t="shared" si="19"/>
        <v>3</v>
      </c>
      <c r="CG12" s="137"/>
      <c r="CH12" s="158"/>
      <c r="CI12" s="127">
        <v>2</v>
      </c>
      <c r="CJ12" s="433">
        <f t="shared" ref="CJ12:CJ19" si="56">BS12</f>
        <v>456</v>
      </c>
      <c r="CK12" s="434">
        <v>381</v>
      </c>
      <c r="CL12" s="432">
        <f t="shared" ref="CL12:CM19" si="57">BU12</f>
        <v>5</v>
      </c>
      <c r="CM12" s="435">
        <f t="shared" si="57"/>
        <v>6</v>
      </c>
      <c r="CN12" s="142"/>
      <c r="CO12" s="143">
        <v>2</v>
      </c>
      <c r="CP12" s="144"/>
      <c r="CQ12" s="134">
        <f t="shared" si="20"/>
        <v>5</v>
      </c>
      <c r="CR12" s="134">
        <f t="shared" si="20"/>
        <v>6</v>
      </c>
      <c r="CS12" s="454">
        <v>8</v>
      </c>
      <c r="CT12" s="452">
        <f>CS7-CR12</f>
        <v>16</v>
      </c>
      <c r="CU12" s="135">
        <f t="shared" si="21"/>
        <v>1</v>
      </c>
      <c r="CV12" s="784">
        <f t="shared" si="22"/>
        <v>-3</v>
      </c>
      <c r="CW12" s="782">
        <f t="shared" si="23"/>
        <v>0</v>
      </c>
      <c r="CX12" s="137"/>
      <c r="CY12" s="158"/>
      <c r="CZ12" s="127">
        <v>2</v>
      </c>
      <c r="DA12" s="433">
        <f t="shared" ref="DA12:DA19" si="58">CJ12</f>
        <v>456</v>
      </c>
      <c r="DB12" s="434">
        <v>381</v>
      </c>
      <c r="DC12" s="432">
        <f t="shared" ref="DC12:DD19" si="59">CL12</f>
        <v>5</v>
      </c>
      <c r="DD12" s="435">
        <f t="shared" si="59"/>
        <v>6</v>
      </c>
      <c r="DE12" s="142"/>
      <c r="DF12" s="143">
        <v>2</v>
      </c>
      <c r="DG12" s="144"/>
      <c r="DH12" s="134">
        <f t="shared" si="24"/>
        <v>5</v>
      </c>
      <c r="DI12" s="134">
        <f t="shared" si="24"/>
        <v>6</v>
      </c>
      <c r="DJ12" s="454">
        <v>11</v>
      </c>
      <c r="DK12" s="452">
        <f>DJ7-DI12</f>
        <v>17</v>
      </c>
      <c r="DL12" s="135">
        <f t="shared" si="25"/>
        <v>1</v>
      </c>
      <c r="DM12" s="784">
        <f t="shared" si="26"/>
        <v>-6</v>
      </c>
      <c r="DN12" s="782">
        <f t="shared" si="27"/>
        <v>0</v>
      </c>
      <c r="DO12" s="137"/>
      <c r="DP12" s="158"/>
      <c r="DQ12" s="127">
        <v>2</v>
      </c>
      <c r="DR12" s="433">
        <f t="shared" ref="DR12:DR19" si="60">DA12</f>
        <v>456</v>
      </c>
      <c r="DS12" s="434">
        <v>381</v>
      </c>
      <c r="DT12" s="432">
        <f t="shared" ref="DT12:DU19" si="61">DC12</f>
        <v>5</v>
      </c>
      <c r="DU12" s="435">
        <f t="shared" si="61"/>
        <v>6</v>
      </c>
      <c r="DV12" s="142"/>
      <c r="DW12" s="143">
        <v>2</v>
      </c>
      <c r="DX12" s="144"/>
      <c r="DY12" s="134">
        <f t="shared" si="28"/>
        <v>5</v>
      </c>
      <c r="DZ12" s="134">
        <f t="shared" si="28"/>
        <v>6</v>
      </c>
      <c r="EA12" s="454">
        <v>7</v>
      </c>
      <c r="EB12" s="452">
        <f>EA7-DZ12</f>
        <v>10</v>
      </c>
      <c r="EC12" s="135">
        <f t="shared" si="29"/>
        <v>1</v>
      </c>
      <c r="ED12" s="784">
        <f t="shared" si="30"/>
        <v>-2</v>
      </c>
      <c r="EE12" s="782">
        <f t="shared" si="31"/>
        <v>1</v>
      </c>
      <c r="EF12" s="137"/>
      <c r="EG12" s="158"/>
      <c r="EH12" s="127">
        <v>2</v>
      </c>
      <c r="EI12" s="433">
        <f t="shared" ref="EI12:EI19" si="62">DR12</f>
        <v>456</v>
      </c>
      <c r="EJ12" s="434">
        <v>381</v>
      </c>
      <c r="EK12" s="432">
        <f t="shared" ref="EK12:EL19" si="63">DT12</f>
        <v>5</v>
      </c>
      <c r="EL12" s="435">
        <f t="shared" si="63"/>
        <v>6</v>
      </c>
      <c r="EM12" s="142"/>
      <c r="EN12" s="143">
        <v>2</v>
      </c>
      <c r="EO12" s="144"/>
      <c r="EP12" s="134">
        <f t="shared" si="32"/>
        <v>5</v>
      </c>
      <c r="EQ12" s="134">
        <f t="shared" si="32"/>
        <v>6</v>
      </c>
      <c r="ER12" s="454">
        <v>5</v>
      </c>
      <c r="ES12" s="452">
        <f>ER7-EQ12</f>
        <v>0</v>
      </c>
      <c r="ET12" s="135">
        <f t="shared" si="33"/>
        <v>1</v>
      </c>
      <c r="EU12" s="784">
        <f t="shared" si="34"/>
        <v>0</v>
      </c>
      <c r="EV12" s="782">
        <f t="shared" si="35"/>
        <v>3</v>
      </c>
      <c r="EW12" s="137"/>
      <c r="EX12" s="158"/>
      <c r="EY12" s="127">
        <v>2</v>
      </c>
      <c r="EZ12" s="433">
        <f t="shared" ref="EZ12:EZ19" si="64">EI12</f>
        <v>456</v>
      </c>
      <c r="FA12" s="434">
        <v>381</v>
      </c>
      <c r="FB12" s="432">
        <f t="shared" ref="FB12:FC19" si="65">EK12</f>
        <v>5</v>
      </c>
      <c r="FC12" s="435">
        <f t="shared" si="65"/>
        <v>6</v>
      </c>
      <c r="FD12" s="142"/>
      <c r="FE12" s="143">
        <v>2</v>
      </c>
      <c r="FF12" s="144"/>
      <c r="FG12" s="134">
        <f t="shared" si="36"/>
        <v>5</v>
      </c>
      <c r="FH12" s="134">
        <f t="shared" si="36"/>
        <v>6</v>
      </c>
      <c r="FI12" s="454">
        <v>8</v>
      </c>
      <c r="FJ12" s="452">
        <f>FI7-FH12</f>
        <v>22</v>
      </c>
      <c r="FK12" s="135">
        <f t="shared" si="37"/>
        <v>2</v>
      </c>
      <c r="FL12" s="784">
        <f t="shared" si="38"/>
        <v>-3</v>
      </c>
      <c r="FM12" s="782">
        <f t="shared" si="39"/>
        <v>1</v>
      </c>
      <c r="FN12" s="137"/>
      <c r="FO12" s="158"/>
      <c r="FP12" s="127">
        <v>2</v>
      </c>
      <c r="FQ12" s="433">
        <f t="shared" ref="FQ12:FQ19" si="66">EZ12</f>
        <v>456</v>
      </c>
      <c r="FR12" s="434">
        <v>381</v>
      </c>
      <c r="FS12" s="432">
        <f t="shared" ref="FS12:FT19" si="67">FB12</f>
        <v>5</v>
      </c>
      <c r="FT12" s="435">
        <f t="shared" si="67"/>
        <v>6</v>
      </c>
      <c r="FU12" s="142"/>
      <c r="FV12" s="143">
        <v>2</v>
      </c>
      <c r="FW12" s="144"/>
      <c r="FX12" s="134">
        <f t="shared" si="40"/>
        <v>5</v>
      </c>
      <c r="FY12" s="134">
        <f t="shared" si="40"/>
        <v>6</v>
      </c>
      <c r="FZ12" s="454">
        <v>4</v>
      </c>
      <c r="GA12" s="452">
        <f>FZ7-FY12</f>
        <v>10</v>
      </c>
      <c r="GB12" s="135">
        <f t="shared" si="41"/>
        <v>1</v>
      </c>
      <c r="GC12" s="784">
        <f t="shared" si="42"/>
        <v>1</v>
      </c>
      <c r="GD12" s="782">
        <f t="shared" si="43"/>
        <v>4</v>
      </c>
      <c r="GE12" s="137"/>
      <c r="GF12" s="158"/>
      <c r="GG12" s="127">
        <v>2</v>
      </c>
      <c r="GH12" s="433">
        <f t="shared" ref="GH12:GH19" si="68">FQ12</f>
        <v>456</v>
      </c>
      <c r="GI12" s="434">
        <v>381</v>
      </c>
      <c r="GJ12" s="432">
        <f t="shared" ref="GJ12:GK19" si="69">FS12</f>
        <v>5</v>
      </c>
      <c r="GK12" s="435">
        <f t="shared" si="69"/>
        <v>6</v>
      </c>
      <c r="GL12" s="142"/>
      <c r="GM12" s="143">
        <v>2</v>
      </c>
      <c r="GN12" s="144"/>
      <c r="GO12" s="134">
        <f t="shared" si="44"/>
        <v>5</v>
      </c>
      <c r="GP12" s="134">
        <f t="shared" si="44"/>
        <v>6</v>
      </c>
      <c r="GQ12" s="454">
        <v>8</v>
      </c>
      <c r="GR12" s="452">
        <f>GQ7-GP12</f>
        <v>7</v>
      </c>
      <c r="GS12" s="135">
        <f t="shared" si="45"/>
        <v>1</v>
      </c>
      <c r="GT12" s="784">
        <f t="shared" si="46"/>
        <v>-3</v>
      </c>
      <c r="GU12" s="782">
        <f t="shared" si="47"/>
        <v>0</v>
      </c>
      <c r="GV12" s="145"/>
      <c r="GW12" s="436"/>
    </row>
    <row r="13" spans="1:205" s="437" customFormat="1" ht="16" customHeight="1">
      <c r="A13" s="431"/>
      <c r="B13" s="127">
        <v>3</v>
      </c>
      <c r="C13" s="128">
        <v>307</v>
      </c>
      <c r="D13" s="128">
        <v>360</v>
      </c>
      <c r="E13" s="129">
        <v>4</v>
      </c>
      <c r="F13" s="130">
        <v>10</v>
      </c>
      <c r="G13" s="131"/>
      <c r="H13" s="132">
        <v>3</v>
      </c>
      <c r="I13" s="133"/>
      <c r="J13" s="134">
        <f t="shared" si="0"/>
        <v>4</v>
      </c>
      <c r="K13" s="134">
        <f t="shared" si="0"/>
        <v>10</v>
      </c>
      <c r="L13" s="454">
        <v>4</v>
      </c>
      <c r="M13" s="452">
        <f>L7-K13</f>
        <v>7</v>
      </c>
      <c r="N13" s="135">
        <f t="shared" si="1"/>
        <v>1</v>
      </c>
      <c r="O13" s="784">
        <f t="shared" si="2"/>
        <v>0</v>
      </c>
      <c r="P13" s="782">
        <f t="shared" si="3"/>
        <v>3</v>
      </c>
      <c r="Q13" s="137"/>
      <c r="R13" s="158"/>
      <c r="S13" s="127">
        <v>3</v>
      </c>
      <c r="T13" s="433">
        <f t="shared" si="48"/>
        <v>307</v>
      </c>
      <c r="U13" s="434">
        <v>381</v>
      </c>
      <c r="V13" s="432">
        <f t="shared" si="49"/>
        <v>4</v>
      </c>
      <c r="W13" s="435">
        <f t="shared" si="49"/>
        <v>10</v>
      </c>
      <c r="X13" s="142"/>
      <c r="Y13" s="143">
        <v>3</v>
      </c>
      <c r="Z13" s="144"/>
      <c r="AA13" s="134">
        <f t="shared" si="4"/>
        <v>4</v>
      </c>
      <c r="AB13" s="134">
        <f t="shared" si="4"/>
        <v>10</v>
      </c>
      <c r="AC13" s="454">
        <v>6</v>
      </c>
      <c r="AD13" s="452">
        <f>AC7-AB13</f>
        <v>13</v>
      </c>
      <c r="AE13" s="135">
        <f t="shared" si="5"/>
        <v>1</v>
      </c>
      <c r="AF13" s="784">
        <f t="shared" si="6"/>
        <v>-2</v>
      </c>
      <c r="AG13" s="782">
        <f t="shared" si="7"/>
        <v>1</v>
      </c>
      <c r="AH13" s="137"/>
      <c r="AI13" s="158"/>
      <c r="AJ13" s="127">
        <v>3</v>
      </c>
      <c r="AK13" s="433">
        <f t="shared" si="50"/>
        <v>307</v>
      </c>
      <c r="AL13" s="434">
        <v>381</v>
      </c>
      <c r="AM13" s="432">
        <f t="shared" si="51"/>
        <v>4</v>
      </c>
      <c r="AN13" s="435">
        <f t="shared" si="51"/>
        <v>10</v>
      </c>
      <c r="AO13" s="142"/>
      <c r="AP13" s="143">
        <v>3</v>
      </c>
      <c r="AQ13" s="144"/>
      <c r="AR13" s="134">
        <f t="shared" si="8"/>
        <v>4</v>
      </c>
      <c r="AS13" s="134">
        <f t="shared" si="8"/>
        <v>10</v>
      </c>
      <c r="AT13" s="454">
        <v>6</v>
      </c>
      <c r="AU13" s="452">
        <f>AT7-AS13</f>
        <v>12</v>
      </c>
      <c r="AV13" s="135">
        <f t="shared" si="9"/>
        <v>1</v>
      </c>
      <c r="AW13" s="784">
        <f t="shared" si="10"/>
        <v>-2</v>
      </c>
      <c r="AX13" s="782">
        <f t="shared" si="11"/>
        <v>1</v>
      </c>
      <c r="AY13" s="137"/>
      <c r="AZ13" s="158"/>
      <c r="BA13" s="127">
        <v>3</v>
      </c>
      <c r="BB13" s="433">
        <f t="shared" si="52"/>
        <v>307</v>
      </c>
      <c r="BC13" s="434">
        <v>381</v>
      </c>
      <c r="BD13" s="432">
        <f t="shared" si="53"/>
        <v>4</v>
      </c>
      <c r="BE13" s="435">
        <f t="shared" si="53"/>
        <v>10</v>
      </c>
      <c r="BF13" s="142"/>
      <c r="BG13" s="143">
        <v>3</v>
      </c>
      <c r="BH13" s="144"/>
      <c r="BI13" s="134">
        <f t="shared" si="12"/>
        <v>4</v>
      </c>
      <c r="BJ13" s="134">
        <f t="shared" si="12"/>
        <v>10</v>
      </c>
      <c r="BK13" s="454">
        <v>6</v>
      </c>
      <c r="BL13" s="452">
        <f>BK7-BJ13</f>
        <v>4</v>
      </c>
      <c r="BM13" s="135">
        <f t="shared" si="13"/>
        <v>1</v>
      </c>
      <c r="BN13" s="784">
        <f t="shared" si="14"/>
        <v>-2</v>
      </c>
      <c r="BO13" s="782">
        <f t="shared" si="15"/>
        <v>1</v>
      </c>
      <c r="BP13" s="137"/>
      <c r="BQ13" s="158"/>
      <c r="BR13" s="127">
        <v>3</v>
      </c>
      <c r="BS13" s="433">
        <f t="shared" si="54"/>
        <v>307</v>
      </c>
      <c r="BT13" s="434">
        <v>381</v>
      </c>
      <c r="BU13" s="432">
        <f t="shared" si="55"/>
        <v>4</v>
      </c>
      <c r="BV13" s="435">
        <f t="shared" si="55"/>
        <v>10</v>
      </c>
      <c r="BW13" s="142"/>
      <c r="BX13" s="143">
        <v>3</v>
      </c>
      <c r="BY13" s="144"/>
      <c r="BZ13" s="134">
        <f t="shared" si="16"/>
        <v>4</v>
      </c>
      <c r="CA13" s="134">
        <f t="shared" si="16"/>
        <v>10</v>
      </c>
      <c r="CB13" s="454">
        <v>5</v>
      </c>
      <c r="CC13" s="452">
        <f>CB7-CA13</f>
        <v>12</v>
      </c>
      <c r="CD13" s="135">
        <f t="shared" si="17"/>
        <v>1</v>
      </c>
      <c r="CE13" s="784">
        <f t="shared" si="18"/>
        <v>-1</v>
      </c>
      <c r="CF13" s="782">
        <f t="shared" si="19"/>
        <v>2</v>
      </c>
      <c r="CG13" s="137"/>
      <c r="CH13" s="158"/>
      <c r="CI13" s="127">
        <v>3</v>
      </c>
      <c r="CJ13" s="433">
        <f t="shared" si="56"/>
        <v>307</v>
      </c>
      <c r="CK13" s="434">
        <v>381</v>
      </c>
      <c r="CL13" s="432">
        <f t="shared" si="57"/>
        <v>4</v>
      </c>
      <c r="CM13" s="435">
        <f t="shared" si="57"/>
        <v>10</v>
      </c>
      <c r="CN13" s="142"/>
      <c r="CO13" s="143">
        <v>3</v>
      </c>
      <c r="CP13" s="144"/>
      <c r="CQ13" s="134">
        <f t="shared" si="20"/>
        <v>4</v>
      </c>
      <c r="CR13" s="134">
        <f t="shared" si="20"/>
        <v>10</v>
      </c>
      <c r="CS13" s="454">
        <v>5</v>
      </c>
      <c r="CT13" s="452">
        <f>CS7-CR13</f>
        <v>12</v>
      </c>
      <c r="CU13" s="135">
        <f t="shared" si="21"/>
        <v>1</v>
      </c>
      <c r="CV13" s="784">
        <f t="shared" si="22"/>
        <v>-1</v>
      </c>
      <c r="CW13" s="782">
        <f t="shared" si="23"/>
        <v>2</v>
      </c>
      <c r="CX13" s="137"/>
      <c r="CY13" s="158"/>
      <c r="CZ13" s="127">
        <v>3</v>
      </c>
      <c r="DA13" s="433">
        <f t="shared" si="58"/>
        <v>307</v>
      </c>
      <c r="DB13" s="434">
        <v>381</v>
      </c>
      <c r="DC13" s="432">
        <f t="shared" si="59"/>
        <v>4</v>
      </c>
      <c r="DD13" s="435">
        <f t="shared" si="59"/>
        <v>10</v>
      </c>
      <c r="DE13" s="142"/>
      <c r="DF13" s="143">
        <v>3</v>
      </c>
      <c r="DG13" s="144"/>
      <c r="DH13" s="134">
        <f t="shared" si="24"/>
        <v>4</v>
      </c>
      <c r="DI13" s="134">
        <f t="shared" si="24"/>
        <v>10</v>
      </c>
      <c r="DJ13" s="454">
        <v>4</v>
      </c>
      <c r="DK13" s="452">
        <f>DJ7-DI13</f>
        <v>13</v>
      </c>
      <c r="DL13" s="135">
        <f t="shared" si="25"/>
        <v>1</v>
      </c>
      <c r="DM13" s="784">
        <f t="shared" si="26"/>
        <v>0</v>
      </c>
      <c r="DN13" s="782">
        <f t="shared" si="27"/>
        <v>3</v>
      </c>
      <c r="DO13" s="137"/>
      <c r="DP13" s="158"/>
      <c r="DQ13" s="127">
        <v>3</v>
      </c>
      <c r="DR13" s="433">
        <f t="shared" si="60"/>
        <v>307</v>
      </c>
      <c r="DS13" s="434">
        <v>381</v>
      </c>
      <c r="DT13" s="432">
        <f t="shared" si="61"/>
        <v>4</v>
      </c>
      <c r="DU13" s="435">
        <f t="shared" si="61"/>
        <v>10</v>
      </c>
      <c r="DV13" s="142"/>
      <c r="DW13" s="143">
        <v>3</v>
      </c>
      <c r="DX13" s="144"/>
      <c r="DY13" s="134">
        <f t="shared" si="28"/>
        <v>4</v>
      </c>
      <c r="DZ13" s="134">
        <f t="shared" si="28"/>
        <v>10</v>
      </c>
      <c r="EA13" s="454">
        <v>5</v>
      </c>
      <c r="EB13" s="452">
        <f>EA7-DZ13</f>
        <v>6</v>
      </c>
      <c r="EC13" s="135">
        <f t="shared" si="29"/>
        <v>1</v>
      </c>
      <c r="ED13" s="784">
        <f t="shared" si="30"/>
        <v>-1</v>
      </c>
      <c r="EE13" s="782">
        <f t="shared" si="31"/>
        <v>2</v>
      </c>
      <c r="EF13" s="137"/>
      <c r="EG13" s="158"/>
      <c r="EH13" s="127">
        <v>3</v>
      </c>
      <c r="EI13" s="433">
        <f t="shared" si="62"/>
        <v>307</v>
      </c>
      <c r="EJ13" s="434">
        <v>381</v>
      </c>
      <c r="EK13" s="432">
        <f t="shared" si="63"/>
        <v>4</v>
      </c>
      <c r="EL13" s="435">
        <f t="shared" si="63"/>
        <v>10</v>
      </c>
      <c r="EM13" s="142"/>
      <c r="EN13" s="143">
        <v>3</v>
      </c>
      <c r="EO13" s="144"/>
      <c r="EP13" s="134">
        <f t="shared" si="32"/>
        <v>4</v>
      </c>
      <c r="EQ13" s="134">
        <f t="shared" si="32"/>
        <v>10</v>
      </c>
      <c r="ER13" s="454">
        <v>3</v>
      </c>
      <c r="ES13" s="452">
        <f>ER7-EQ13</f>
        <v>-4</v>
      </c>
      <c r="ET13" s="135">
        <f t="shared" si="33"/>
        <v>0</v>
      </c>
      <c r="EU13" s="784">
        <f t="shared" si="34"/>
        <v>1</v>
      </c>
      <c r="EV13" s="782">
        <f t="shared" si="35"/>
        <v>3</v>
      </c>
      <c r="EW13" s="137"/>
      <c r="EX13" s="158"/>
      <c r="EY13" s="127">
        <v>3</v>
      </c>
      <c r="EZ13" s="433">
        <f t="shared" si="64"/>
        <v>307</v>
      </c>
      <c r="FA13" s="434">
        <v>381</v>
      </c>
      <c r="FB13" s="432">
        <f t="shared" si="65"/>
        <v>4</v>
      </c>
      <c r="FC13" s="435">
        <f t="shared" si="65"/>
        <v>10</v>
      </c>
      <c r="FD13" s="142"/>
      <c r="FE13" s="143">
        <v>3</v>
      </c>
      <c r="FF13" s="144"/>
      <c r="FG13" s="134">
        <f t="shared" si="36"/>
        <v>4</v>
      </c>
      <c r="FH13" s="134">
        <f t="shared" si="36"/>
        <v>10</v>
      </c>
      <c r="FI13" s="454">
        <v>6</v>
      </c>
      <c r="FJ13" s="452">
        <f>FI7-FH13</f>
        <v>18</v>
      </c>
      <c r="FK13" s="135">
        <f t="shared" si="37"/>
        <v>2</v>
      </c>
      <c r="FL13" s="784">
        <f t="shared" si="38"/>
        <v>-2</v>
      </c>
      <c r="FM13" s="782">
        <f t="shared" si="39"/>
        <v>2</v>
      </c>
      <c r="FN13" s="137"/>
      <c r="FO13" s="158"/>
      <c r="FP13" s="127">
        <v>3</v>
      </c>
      <c r="FQ13" s="433">
        <f t="shared" si="66"/>
        <v>307</v>
      </c>
      <c r="FR13" s="434">
        <v>381</v>
      </c>
      <c r="FS13" s="432">
        <f t="shared" si="67"/>
        <v>4</v>
      </c>
      <c r="FT13" s="435">
        <f t="shared" si="67"/>
        <v>10</v>
      </c>
      <c r="FU13" s="142"/>
      <c r="FV13" s="143">
        <v>3</v>
      </c>
      <c r="FW13" s="144"/>
      <c r="FX13" s="134">
        <f t="shared" si="40"/>
        <v>4</v>
      </c>
      <c r="FY13" s="134">
        <f t="shared" si="40"/>
        <v>10</v>
      </c>
      <c r="FZ13" s="454">
        <v>4</v>
      </c>
      <c r="GA13" s="452">
        <f>FZ7-FY13</f>
        <v>6</v>
      </c>
      <c r="GB13" s="135">
        <f t="shared" si="41"/>
        <v>1</v>
      </c>
      <c r="GC13" s="784">
        <f t="shared" si="42"/>
        <v>0</v>
      </c>
      <c r="GD13" s="782">
        <f t="shared" si="43"/>
        <v>3</v>
      </c>
      <c r="GE13" s="137"/>
      <c r="GF13" s="158"/>
      <c r="GG13" s="127">
        <v>3</v>
      </c>
      <c r="GH13" s="433">
        <f t="shared" si="68"/>
        <v>307</v>
      </c>
      <c r="GI13" s="434">
        <v>381</v>
      </c>
      <c r="GJ13" s="432">
        <f t="shared" si="69"/>
        <v>4</v>
      </c>
      <c r="GK13" s="435">
        <f t="shared" si="69"/>
        <v>10</v>
      </c>
      <c r="GL13" s="142"/>
      <c r="GM13" s="143">
        <v>3</v>
      </c>
      <c r="GN13" s="144"/>
      <c r="GO13" s="134">
        <f t="shared" si="44"/>
        <v>4</v>
      </c>
      <c r="GP13" s="134">
        <f t="shared" si="44"/>
        <v>10</v>
      </c>
      <c r="GQ13" s="454">
        <v>6</v>
      </c>
      <c r="GR13" s="452">
        <f>GQ7-GP13</f>
        <v>3</v>
      </c>
      <c r="GS13" s="135">
        <f t="shared" si="45"/>
        <v>1</v>
      </c>
      <c r="GT13" s="784">
        <f t="shared" si="46"/>
        <v>-2</v>
      </c>
      <c r="GU13" s="782">
        <f t="shared" si="47"/>
        <v>1</v>
      </c>
      <c r="GV13" s="145"/>
      <c r="GW13" s="436"/>
    </row>
    <row r="14" spans="1:205" s="437" customFormat="1" ht="16" customHeight="1">
      <c r="A14" s="431"/>
      <c r="B14" s="127">
        <v>4</v>
      </c>
      <c r="C14" s="128">
        <v>130</v>
      </c>
      <c r="D14" s="128">
        <v>270</v>
      </c>
      <c r="E14" s="129">
        <v>3</v>
      </c>
      <c r="F14" s="130">
        <v>16</v>
      </c>
      <c r="G14" s="131"/>
      <c r="H14" s="132">
        <v>4</v>
      </c>
      <c r="I14" s="133"/>
      <c r="J14" s="134">
        <f t="shared" si="0"/>
        <v>3</v>
      </c>
      <c r="K14" s="134">
        <f t="shared" si="0"/>
        <v>16</v>
      </c>
      <c r="L14" s="454">
        <v>3</v>
      </c>
      <c r="M14" s="452">
        <f>L7-K14</f>
        <v>1</v>
      </c>
      <c r="N14" s="135">
        <f t="shared" si="1"/>
        <v>1</v>
      </c>
      <c r="O14" s="784">
        <f t="shared" si="2"/>
        <v>0</v>
      </c>
      <c r="P14" s="782">
        <f t="shared" si="3"/>
        <v>3</v>
      </c>
      <c r="Q14" s="137"/>
      <c r="R14" s="158"/>
      <c r="S14" s="127">
        <v>4</v>
      </c>
      <c r="T14" s="433">
        <f t="shared" si="48"/>
        <v>130</v>
      </c>
      <c r="U14" s="434">
        <v>381</v>
      </c>
      <c r="V14" s="432">
        <f t="shared" si="49"/>
        <v>3</v>
      </c>
      <c r="W14" s="435">
        <f t="shared" si="49"/>
        <v>16</v>
      </c>
      <c r="X14" s="142"/>
      <c r="Y14" s="143">
        <v>4</v>
      </c>
      <c r="Z14" s="144"/>
      <c r="AA14" s="134">
        <f t="shared" si="4"/>
        <v>3</v>
      </c>
      <c r="AB14" s="134">
        <f t="shared" si="4"/>
        <v>16</v>
      </c>
      <c r="AC14" s="454">
        <v>2</v>
      </c>
      <c r="AD14" s="452">
        <f>AC7-AB14</f>
        <v>7</v>
      </c>
      <c r="AE14" s="135">
        <f t="shared" si="5"/>
        <v>1</v>
      </c>
      <c r="AF14" s="784">
        <f t="shared" si="6"/>
        <v>1</v>
      </c>
      <c r="AG14" s="782">
        <f t="shared" si="7"/>
        <v>4</v>
      </c>
      <c r="AH14" s="137"/>
      <c r="AI14" s="158"/>
      <c r="AJ14" s="127">
        <v>4</v>
      </c>
      <c r="AK14" s="433">
        <f t="shared" si="50"/>
        <v>130</v>
      </c>
      <c r="AL14" s="434">
        <v>381</v>
      </c>
      <c r="AM14" s="432">
        <f t="shared" si="51"/>
        <v>3</v>
      </c>
      <c r="AN14" s="435">
        <f t="shared" si="51"/>
        <v>16</v>
      </c>
      <c r="AO14" s="142"/>
      <c r="AP14" s="143">
        <v>4</v>
      </c>
      <c r="AQ14" s="144"/>
      <c r="AR14" s="134">
        <f t="shared" si="8"/>
        <v>3</v>
      </c>
      <c r="AS14" s="134">
        <f t="shared" si="8"/>
        <v>16</v>
      </c>
      <c r="AT14" s="454">
        <v>3</v>
      </c>
      <c r="AU14" s="452">
        <f>AT7-AS14</f>
        <v>6</v>
      </c>
      <c r="AV14" s="135">
        <f t="shared" si="9"/>
        <v>1</v>
      </c>
      <c r="AW14" s="784">
        <f t="shared" si="10"/>
        <v>0</v>
      </c>
      <c r="AX14" s="782">
        <f t="shared" si="11"/>
        <v>3</v>
      </c>
      <c r="AY14" s="137"/>
      <c r="AZ14" s="158"/>
      <c r="BA14" s="127">
        <v>4</v>
      </c>
      <c r="BB14" s="433">
        <f t="shared" si="52"/>
        <v>130</v>
      </c>
      <c r="BC14" s="434">
        <v>381</v>
      </c>
      <c r="BD14" s="432">
        <f t="shared" si="53"/>
        <v>3</v>
      </c>
      <c r="BE14" s="435">
        <f t="shared" si="53"/>
        <v>16</v>
      </c>
      <c r="BF14" s="142"/>
      <c r="BG14" s="143">
        <v>4</v>
      </c>
      <c r="BH14" s="144"/>
      <c r="BI14" s="134">
        <f t="shared" si="12"/>
        <v>3</v>
      </c>
      <c r="BJ14" s="134">
        <f t="shared" si="12"/>
        <v>16</v>
      </c>
      <c r="BK14" s="454">
        <v>5</v>
      </c>
      <c r="BL14" s="452">
        <f>BK7-BJ14</f>
        <v>-2</v>
      </c>
      <c r="BM14" s="135">
        <f t="shared" si="13"/>
        <v>0</v>
      </c>
      <c r="BN14" s="784">
        <f t="shared" si="14"/>
        <v>-2</v>
      </c>
      <c r="BO14" s="782">
        <f t="shared" si="15"/>
        <v>0</v>
      </c>
      <c r="BP14" s="137"/>
      <c r="BQ14" s="158"/>
      <c r="BR14" s="127">
        <v>4</v>
      </c>
      <c r="BS14" s="433">
        <f t="shared" si="54"/>
        <v>130</v>
      </c>
      <c r="BT14" s="434">
        <v>381</v>
      </c>
      <c r="BU14" s="432">
        <f t="shared" si="55"/>
        <v>3</v>
      </c>
      <c r="BV14" s="435">
        <f t="shared" si="55"/>
        <v>16</v>
      </c>
      <c r="BW14" s="142"/>
      <c r="BX14" s="143">
        <v>4</v>
      </c>
      <c r="BY14" s="144"/>
      <c r="BZ14" s="134">
        <f t="shared" si="16"/>
        <v>3</v>
      </c>
      <c r="CA14" s="134">
        <f t="shared" si="16"/>
        <v>16</v>
      </c>
      <c r="CB14" s="454">
        <v>4</v>
      </c>
      <c r="CC14" s="452">
        <f>CB7-CA14</f>
        <v>6</v>
      </c>
      <c r="CD14" s="135">
        <f t="shared" si="17"/>
        <v>1</v>
      </c>
      <c r="CE14" s="784">
        <f t="shared" si="18"/>
        <v>-1</v>
      </c>
      <c r="CF14" s="782">
        <f t="shared" si="19"/>
        <v>2</v>
      </c>
      <c r="CG14" s="137"/>
      <c r="CH14" s="158"/>
      <c r="CI14" s="127">
        <v>4</v>
      </c>
      <c r="CJ14" s="433">
        <f t="shared" si="56"/>
        <v>130</v>
      </c>
      <c r="CK14" s="434">
        <v>381</v>
      </c>
      <c r="CL14" s="432">
        <f t="shared" si="57"/>
        <v>3</v>
      </c>
      <c r="CM14" s="435">
        <f t="shared" si="57"/>
        <v>16</v>
      </c>
      <c r="CN14" s="142"/>
      <c r="CO14" s="143">
        <v>4</v>
      </c>
      <c r="CP14" s="144"/>
      <c r="CQ14" s="134">
        <f t="shared" si="20"/>
        <v>3</v>
      </c>
      <c r="CR14" s="134">
        <f t="shared" si="20"/>
        <v>16</v>
      </c>
      <c r="CS14" s="454">
        <v>4</v>
      </c>
      <c r="CT14" s="452">
        <f>CS7-CR14</f>
        <v>6</v>
      </c>
      <c r="CU14" s="135">
        <f t="shared" si="21"/>
        <v>1</v>
      </c>
      <c r="CV14" s="784">
        <f t="shared" si="22"/>
        <v>-1</v>
      </c>
      <c r="CW14" s="782">
        <f t="shared" si="23"/>
        <v>2</v>
      </c>
      <c r="CX14" s="137"/>
      <c r="CY14" s="158"/>
      <c r="CZ14" s="127">
        <v>4</v>
      </c>
      <c r="DA14" s="433">
        <f t="shared" si="58"/>
        <v>130</v>
      </c>
      <c r="DB14" s="434">
        <v>381</v>
      </c>
      <c r="DC14" s="432">
        <f t="shared" si="59"/>
        <v>3</v>
      </c>
      <c r="DD14" s="435">
        <f t="shared" si="59"/>
        <v>16</v>
      </c>
      <c r="DE14" s="142"/>
      <c r="DF14" s="143">
        <v>4</v>
      </c>
      <c r="DG14" s="144"/>
      <c r="DH14" s="134">
        <f t="shared" si="24"/>
        <v>3</v>
      </c>
      <c r="DI14" s="134">
        <f t="shared" si="24"/>
        <v>16</v>
      </c>
      <c r="DJ14" s="454">
        <v>3</v>
      </c>
      <c r="DK14" s="452">
        <f>DJ7-DI14</f>
        <v>7</v>
      </c>
      <c r="DL14" s="135">
        <f t="shared" si="25"/>
        <v>1</v>
      </c>
      <c r="DM14" s="784">
        <f t="shared" si="26"/>
        <v>0</v>
      </c>
      <c r="DN14" s="782">
        <f t="shared" si="27"/>
        <v>3</v>
      </c>
      <c r="DO14" s="137"/>
      <c r="DP14" s="158"/>
      <c r="DQ14" s="127">
        <v>4</v>
      </c>
      <c r="DR14" s="433">
        <f t="shared" si="60"/>
        <v>130</v>
      </c>
      <c r="DS14" s="434">
        <v>381</v>
      </c>
      <c r="DT14" s="432">
        <f t="shared" si="61"/>
        <v>3</v>
      </c>
      <c r="DU14" s="435">
        <f t="shared" si="61"/>
        <v>16</v>
      </c>
      <c r="DV14" s="142"/>
      <c r="DW14" s="143">
        <v>4</v>
      </c>
      <c r="DX14" s="144"/>
      <c r="DY14" s="134">
        <f t="shared" si="28"/>
        <v>3</v>
      </c>
      <c r="DZ14" s="134">
        <f t="shared" si="28"/>
        <v>16</v>
      </c>
      <c r="EA14" s="454">
        <v>4</v>
      </c>
      <c r="EB14" s="452">
        <f>EA7-DZ14</f>
        <v>0</v>
      </c>
      <c r="EC14" s="135">
        <f t="shared" si="29"/>
        <v>1</v>
      </c>
      <c r="ED14" s="784">
        <f t="shared" si="30"/>
        <v>-1</v>
      </c>
      <c r="EE14" s="782">
        <f t="shared" si="31"/>
        <v>2</v>
      </c>
      <c r="EF14" s="137"/>
      <c r="EG14" s="158"/>
      <c r="EH14" s="127">
        <v>4</v>
      </c>
      <c r="EI14" s="433">
        <f t="shared" si="62"/>
        <v>130</v>
      </c>
      <c r="EJ14" s="434">
        <v>381</v>
      </c>
      <c r="EK14" s="432">
        <f t="shared" si="63"/>
        <v>3</v>
      </c>
      <c r="EL14" s="435">
        <f t="shared" si="63"/>
        <v>16</v>
      </c>
      <c r="EM14" s="142"/>
      <c r="EN14" s="143">
        <v>4</v>
      </c>
      <c r="EO14" s="144"/>
      <c r="EP14" s="134">
        <f t="shared" si="32"/>
        <v>3</v>
      </c>
      <c r="EQ14" s="134">
        <f t="shared" si="32"/>
        <v>16</v>
      </c>
      <c r="ER14" s="454">
        <v>3</v>
      </c>
      <c r="ES14" s="452">
        <f>ER7-EQ14</f>
        <v>-10</v>
      </c>
      <c r="ET14" s="135">
        <f t="shared" si="33"/>
        <v>0</v>
      </c>
      <c r="EU14" s="784">
        <f t="shared" si="34"/>
        <v>0</v>
      </c>
      <c r="EV14" s="782">
        <f t="shared" si="35"/>
        <v>2</v>
      </c>
      <c r="EW14" s="137"/>
      <c r="EX14" s="158"/>
      <c r="EY14" s="127">
        <v>4</v>
      </c>
      <c r="EZ14" s="433">
        <f t="shared" si="64"/>
        <v>130</v>
      </c>
      <c r="FA14" s="434">
        <v>381</v>
      </c>
      <c r="FB14" s="432">
        <f t="shared" si="65"/>
        <v>3</v>
      </c>
      <c r="FC14" s="435">
        <f t="shared" si="65"/>
        <v>16</v>
      </c>
      <c r="FD14" s="142"/>
      <c r="FE14" s="143">
        <v>4</v>
      </c>
      <c r="FF14" s="144"/>
      <c r="FG14" s="134">
        <f t="shared" si="36"/>
        <v>3</v>
      </c>
      <c r="FH14" s="134">
        <f t="shared" si="36"/>
        <v>16</v>
      </c>
      <c r="FI14" s="454">
        <v>3</v>
      </c>
      <c r="FJ14" s="452">
        <f>FI7-FH14</f>
        <v>12</v>
      </c>
      <c r="FK14" s="135">
        <f t="shared" si="37"/>
        <v>1</v>
      </c>
      <c r="FL14" s="784">
        <f t="shared" si="38"/>
        <v>0</v>
      </c>
      <c r="FM14" s="782">
        <f t="shared" si="39"/>
        <v>3</v>
      </c>
      <c r="FN14" s="137"/>
      <c r="FO14" s="158"/>
      <c r="FP14" s="127">
        <v>4</v>
      </c>
      <c r="FQ14" s="433">
        <f t="shared" si="66"/>
        <v>130</v>
      </c>
      <c r="FR14" s="434">
        <v>381</v>
      </c>
      <c r="FS14" s="432">
        <f t="shared" si="67"/>
        <v>3</v>
      </c>
      <c r="FT14" s="435">
        <f t="shared" si="67"/>
        <v>16</v>
      </c>
      <c r="FU14" s="142"/>
      <c r="FV14" s="143">
        <v>4</v>
      </c>
      <c r="FW14" s="144"/>
      <c r="FX14" s="134">
        <f t="shared" si="40"/>
        <v>3</v>
      </c>
      <c r="FY14" s="134">
        <f t="shared" si="40"/>
        <v>16</v>
      </c>
      <c r="FZ14" s="454">
        <v>3</v>
      </c>
      <c r="GA14" s="452">
        <f>FZ7-FY14</f>
        <v>0</v>
      </c>
      <c r="GB14" s="135">
        <f t="shared" si="41"/>
        <v>1</v>
      </c>
      <c r="GC14" s="784">
        <f t="shared" si="42"/>
        <v>0</v>
      </c>
      <c r="GD14" s="782">
        <f t="shared" si="43"/>
        <v>3</v>
      </c>
      <c r="GE14" s="137"/>
      <c r="GF14" s="158"/>
      <c r="GG14" s="127">
        <v>4</v>
      </c>
      <c r="GH14" s="433">
        <f t="shared" si="68"/>
        <v>130</v>
      </c>
      <c r="GI14" s="434">
        <v>381</v>
      </c>
      <c r="GJ14" s="432">
        <f t="shared" si="69"/>
        <v>3</v>
      </c>
      <c r="GK14" s="435">
        <f t="shared" si="69"/>
        <v>16</v>
      </c>
      <c r="GL14" s="142"/>
      <c r="GM14" s="143">
        <v>4</v>
      </c>
      <c r="GN14" s="144"/>
      <c r="GO14" s="134">
        <f t="shared" si="44"/>
        <v>3</v>
      </c>
      <c r="GP14" s="134">
        <f t="shared" si="44"/>
        <v>16</v>
      </c>
      <c r="GQ14" s="454">
        <v>3</v>
      </c>
      <c r="GR14" s="452">
        <f>GQ7-GP14</f>
        <v>-3</v>
      </c>
      <c r="GS14" s="135">
        <f t="shared" si="45"/>
        <v>0</v>
      </c>
      <c r="GT14" s="784">
        <f t="shared" si="46"/>
        <v>0</v>
      </c>
      <c r="GU14" s="782">
        <f t="shared" si="47"/>
        <v>2</v>
      </c>
      <c r="GV14" s="145"/>
      <c r="GW14" s="436"/>
    </row>
    <row r="15" spans="1:205" s="437" customFormat="1" ht="16" customHeight="1">
      <c r="A15" s="431"/>
      <c r="B15" s="127">
        <v>5</v>
      </c>
      <c r="C15" s="128">
        <v>322</v>
      </c>
      <c r="D15" s="128">
        <v>226</v>
      </c>
      <c r="E15" s="129">
        <v>4</v>
      </c>
      <c r="F15" s="130">
        <v>2</v>
      </c>
      <c r="G15" s="131"/>
      <c r="H15" s="132">
        <v>5</v>
      </c>
      <c r="I15" s="133"/>
      <c r="J15" s="134">
        <f t="shared" si="0"/>
        <v>4</v>
      </c>
      <c r="K15" s="134">
        <f t="shared" si="0"/>
        <v>2</v>
      </c>
      <c r="L15" s="454">
        <v>6</v>
      </c>
      <c r="M15" s="452">
        <f>L7-K15</f>
        <v>15</v>
      </c>
      <c r="N15" s="135">
        <f t="shared" si="1"/>
        <v>1</v>
      </c>
      <c r="O15" s="784">
        <f t="shared" si="2"/>
        <v>-2</v>
      </c>
      <c r="P15" s="782">
        <f t="shared" si="3"/>
        <v>1</v>
      </c>
      <c r="Q15" s="137"/>
      <c r="R15" s="158"/>
      <c r="S15" s="127">
        <v>5</v>
      </c>
      <c r="T15" s="433">
        <f t="shared" si="48"/>
        <v>322</v>
      </c>
      <c r="U15" s="434">
        <v>381</v>
      </c>
      <c r="V15" s="432">
        <f t="shared" si="49"/>
        <v>4</v>
      </c>
      <c r="W15" s="435">
        <f t="shared" si="49"/>
        <v>2</v>
      </c>
      <c r="X15" s="142"/>
      <c r="Y15" s="143">
        <v>5</v>
      </c>
      <c r="Z15" s="144"/>
      <c r="AA15" s="134">
        <f t="shared" si="4"/>
        <v>4</v>
      </c>
      <c r="AB15" s="134">
        <f t="shared" si="4"/>
        <v>2</v>
      </c>
      <c r="AC15" s="454">
        <v>8</v>
      </c>
      <c r="AD15" s="452">
        <f>AC7-AB15</f>
        <v>21</v>
      </c>
      <c r="AE15" s="135">
        <f t="shared" si="5"/>
        <v>2</v>
      </c>
      <c r="AF15" s="784">
        <f t="shared" si="6"/>
        <v>-4</v>
      </c>
      <c r="AG15" s="782">
        <f t="shared" si="7"/>
        <v>0</v>
      </c>
      <c r="AH15" s="137"/>
      <c r="AI15" s="158"/>
      <c r="AJ15" s="127">
        <v>5</v>
      </c>
      <c r="AK15" s="433">
        <f t="shared" si="50"/>
        <v>322</v>
      </c>
      <c r="AL15" s="434">
        <v>381</v>
      </c>
      <c r="AM15" s="432">
        <f t="shared" si="51"/>
        <v>4</v>
      </c>
      <c r="AN15" s="435">
        <f t="shared" si="51"/>
        <v>2</v>
      </c>
      <c r="AO15" s="142"/>
      <c r="AP15" s="143">
        <v>5</v>
      </c>
      <c r="AQ15" s="144"/>
      <c r="AR15" s="134">
        <f t="shared" si="8"/>
        <v>4</v>
      </c>
      <c r="AS15" s="134">
        <f t="shared" si="8"/>
        <v>2</v>
      </c>
      <c r="AT15" s="454">
        <v>6</v>
      </c>
      <c r="AU15" s="452">
        <f>AT7-AS15</f>
        <v>20</v>
      </c>
      <c r="AV15" s="135">
        <f t="shared" si="9"/>
        <v>2</v>
      </c>
      <c r="AW15" s="784">
        <f t="shared" si="10"/>
        <v>-2</v>
      </c>
      <c r="AX15" s="782">
        <f t="shared" si="11"/>
        <v>2</v>
      </c>
      <c r="AY15" s="137"/>
      <c r="AZ15" s="158"/>
      <c r="BA15" s="127">
        <v>5</v>
      </c>
      <c r="BB15" s="433">
        <f t="shared" si="52"/>
        <v>322</v>
      </c>
      <c r="BC15" s="434">
        <v>381</v>
      </c>
      <c r="BD15" s="432">
        <f t="shared" si="53"/>
        <v>4</v>
      </c>
      <c r="BE15" s="435">
        <f t="shared" si="53"/>
        <v>2</v>
      </c>
      <c r="BF15" s="142"/>
      <c r="BG15" s="143">
        <v>5</v>
      </c>
      <c r="BH15" s="144"/>
      <c r="BI15" s="134">
        <f t="shared" si="12"/>
        <v>4</v>
      </c>
      <c r="BJ15" s="134">
        <f t="shared" si="12"/>
        <v>2</v>
      </c>
      <c r="BK15" s="454">
        <v>6</v>
      </c>
      <c r="BL15" s="452">
        <f>BK7-BJ15</f>
        <v>12</v>
      </c>
      <c r="BM15" s="135">
        <f t="shared" si="13"/>
        <v>1</v>
      </c>
      <c r="BN15" s="784">
        <f t="shared" si="14"/>
        <v>-2</v>
      </c>
      <c r="BO15" s="782">
        <f t="shared" si="15"/>
        <v>1</v>
      </c>
      <c r="BP15" s="137"/>
      <c r="BQ15" s="158"/>
      <c r="BR15" s="127">
        <v>5</v>
      </c>
      <c r="BS15" s="433">
        <f t="shared" si="54"/>
        <v>322</v>
      </c>
      <c r="BT15" s="434">
        <v>381</v>
      </c>
      <c r="BU15" s="432">
        <f t="shared" si="55"/>
        <v>4</v>
      </c>
      <c r="BV15" s="435">
        <f t="shared" si="55"/>
        <v>2</v>
      </c>
      <c r="BW15" s="142"/>
      <c r="BX15" s="143">
        <v>5</v>
      </c>
      <c r="BY15" s="144"/>
      <c r="BZ15" s="134">
        <f t="shared" si="16"/>
        <v>4</v>
      </c>
      <c r="CA15" s="134">
        <f t="shared" si="16"/>
        <v>2</v>
      </c>
      <c r="CB15" s="454">
        <v>4</v>
      </c>
      <c r="CC15" s="452">
        <f>CB7-CA15</f>
        <v>20</v>
      </c>
      <c r="CD15" s="135">
        <f t="shared" si="17"/>
        <v>2</v>
      </c>
      <c r="CE15" s="784">
        <f t="shared" si="18"/>
        <v>0</v>
      </c>
      <c r="CF15" s="782">
        <f t="shared" si="19"/>
        <v>4</v>
      </c>
      <c r="CG15" s="137"/>
      <c r="CH15" s="158"/>
      <c r="CI15" s="127">
        <v>5</v>
      </c>
      <c r="CJ15" s="433">
        <f t="shared" si="56"/>
        <v>322</v>
      </c>
      <c r="CK15" s="434">
        <v>381</v>
      </c>
      <c r="CL15" s="432">
        <f t="shared" si="57"/>
        <v>4</v>
      </c>
      <c r="CM15" s="435">
        <f t="shared" si="57"/>
        <v>2</v>
      </c>
      <c r="CN15" s="142"/>
      <c r="CO15" s="143">
        <v>5</v>
      </c>
      <c r="CP15" s="144"/>
      <c r="CQ15" s="134">
        <f t="shared" si="20"/>
        <v>4</v>
      </c>
      <c r="CR15" s="134">
        <f t="shared" si="20"/>
        <v>2</v>
      </c>
      <c r="CS15" s="454">
        <v>6</v>
      </c>
      <c r="CT15" s="452">
        <f>CS7-CR15</f>
        <v>20</v>
      </c>
      <c r="CU15" s="135">
        <f t="shared" si="21"/>
        <v>2</v>
      </c>
      <c r="CV15" s="784">
        <f t="shared" si="22"/>
        <v>-2</v>
      </c>
      <c r="CW15" s="782">
        <f t="shared" si="23"/>
        <v>2</v>
      </c>
      <c r="CX15" s="137"/>
      <c r="CY15" s="158"/>
      <c r="CZ15" s="127">
        <v>5</v>
      </c>
      <c r="DA15" s="433">
        <f t="shared" si="58"/>
        <v>322</v>
      </c>
      <c r="DB15" s="434">
        <v>381</v>
      </c>
      <c r="DC15" s="432">
        <f t="shared" si="59"/>
        <v>4</v>
      </c>
      <c r="DD15" s="435">
        <f t="shared" si="59"/>
        <v>2</v>
      </c>
      <c r="DE15" s="142"/>
      <c r="DF15" s="143">
        <v>5</v>
      </c>
      <c r="DG15" s="144"/>
      <c r="DH15" s="134">
        <f t="shared" si="24"/>
        <v>4</v>
      </c>
      <c r="DI15" s="134">
        <f t="shared" si="24"/>
        <v>2</v>
      </c>
      <c r="DJ15" s="454">
        <v>5</v>
      </c>
      <c r="DK15" s="452">
        <f>DJ7-DI15</f>
        <v>21</v>
      </c>
      <c r="DL15" s="135">
        <f t="shared" si="25"/>
        <v>2</v>
      </c>
      <c r="DM15" s="784">
        <f t="shared" si="26"/>
        <v>-1</v>
      </c>
      <c r="DN15" s="782">
        <f t="shared" si="27"/>
        <v>3</v>
      </c>
      <c r="DO15" s="137"/>
      <c r="DP15" s="158"/>
      <c r="DQ15" s="127">
        <v>5</v>
      </c>
      <c r="DR15" s="433">
        <f t="shared" si="60"/>
        <v>322</v>
      </c>
      <c r="DS15" s="434">
        <v>381</v>
      </c>
      <c r="DT15" s="432">
        <f t="shared" si="61"/>
        <v>4</v>
      </c>
      <c r="DU15" s="435">
        <f t="shared" si="61"/>
        <v>2</v>
      </c>
      <c r="DV15" s="142"/>
      <c r="DW15" s="143">
        <v>5</v>
      </c>
      <c r="DX15" s="144"/>
      <c r="DY15" s="134">
        <f t="shared" si="28"/>
        <v>4</v>
      </c>
      <c r="DZ15" s="134">
        <f t="shared" si="28"/>
        <v>2</v>
      </c>
      <c r="EA15" s="454">
        <v>5</v>
      </c>
      <c r="EB15" s="452">
        <f>EA7-DZ15</f>
        <v>14</v>
      </c>
      <c r="EC15" s="135">
        <f t="shared" si="29"/>
        <v>1</v>
      </c>
      <c r="ED15" s="784">
        <f t="shared" si="30"/>
        <v>-1</v>
      </c>
      <c r="EE15" s="782">
        <f t="shared" si="31"/>
        <v>2</v>
      </c>
      <c r="EF15" s="137"/>
      <c r="EG15" s="158"/>
      <c r="EH15" s="127">
        <v>5</v>
      </c>
      <c r="EI15" s="433">
        <f t="shared" si="62"/>
        <v>322</v>
      </c>
      <c r="EJ15" s="434">
        <v>381</v>
      </c>
      <c r="EK15" s="432">
        <f t="shared" si="63"/>
        <v>4</v>
      </c>
      <c r="EL15" s="435">
        <f t="shared" si="63"/>
        <v>2</v>
      </c>
      <c r="EM15" s="142"/>
      <c r="EN15" s="143">
        <v>5</v>
      </c>
      <c r="EO15" s="144"/>
      <c r="EP15" s="134">
        <f t="shared" si="32"/>
        <v>4</v>
      </c>
      <c r="EQ15" s="134">
        <f t="shared" si="32"/>
        <v>2</v>
      </c>
      <c r="ER15" s="454">
        <v>4</v>
      </c>
      <c r="ES15" s="452">
        <f>ER7-EQ15</f>
        <v>4</v>
      </c>
      <c r="ET15" s="135">
        <f t="shared" si="33"/>
        <v>1</v>
      </c>
      <c r="EU15" s="784">
        <f t="shared" si="34"/>
        <v>0</v>
      </c>
      <c r="EV15" s="782">
        <f t="shared" si="35"/>
        <v>3</v>
      </c>
      <c r="EW15" s="137"/>
      <c r="EX15" s="158"/>
      <c r="EY15" s="127">
        <v>5</v>
      </c>
      <c r="EZ15" s="433">
        <f t="shared" si="64"/>
        <v>322</v>
      </c>
      <c r="FA15" s="434">
        <v>381</v>
      </c>
      <c r="FB15" s="432">
        <f t="shared" si="65"/>
        <v>4</v>
      </c>
      <c r="FC15" s="435">
        <f t="shared" si="65"/>
        <v>2</v>
      </c>
      <c r="FD15" s="142"/>
      <c r="FE15" s="143">
        <v>5</v>
      </c>
      <c r="FF15" s="144"/>
      <c r="FG15" s="134">
        <f t="shared" si="36"/>
        <v>4</v>
      </c>
      <c r="FH15" s="134">
        <f t="shared" si="36"/>
        <v>2</v>
      </c>
      <c r="FI15" s="454">
        <v>8</v>
      </c>
      <c r="FJ15" s="452">
        <f>FI7-FH15</f>
        <v>26</v>
      </c>
      <c r="FK15" s="135">
        <f t="shared" si="37"/>
        <v>2</v>
      </c>
      <c r="FL15" s="784">
        <f t="shared" si="38"/>
        <v>-4</v>
      </c>
      <c r="FM15" s="782">
        <f t="shared" si="39"/>
        <v>0</v>
      </c>
      <c r="FN15" s="137"/>
      <c r="FO15" s="158"/>
      <c r="FP15" s="127">
        <v>5</v>
      </c>
      <c r="FQ15" s="433">
        <f t="shared" si="66"/>
        <v>322</v>
      </c>
      <c r="FR15" s="434">
        <v>381</v>
      </c>
      <c r="FS15" s="432">
        <f t="shared" si="67"/>
        <v>4</v>
      </c>
      <c r="FT15" s="435">
        <f t="shared" si="67"/>
        <v>2</v>
      </c>
      <c r="FU15" s="142"/>
      <c r="FV15" s="143">
        <v>5</v>
      </c>
      <c r="FW15" s="144"/>
      <c r="FX15" s="134">
        <f t="shared" si="40"/>
        <v>4</v>
      </c>
      <c r="FY15" s="134">
        <f t="shared" si="40"/>
        <v>2</v>
      </c>
      <c r="FZ15" s="454">
        <v>4</v>
      </c>
      <c r="GA15" s="452">
        <f>FZ7-FY15</f>
        <v>14</v>
      </c>
      <c r="GB15" s="135">
        <f t="shared" si="41"/>
        <v>1</v>
      </c>
      <c r="GC15" s="784">
        <f t="shared" si="42"/>
        <v>0</v>
      </c>
      <c r="GD15" s="782">
        <f t="shared" si="43"/>
        <v>3</v>
      </c>
      <c r="GE15" s="137"/>
      <c r="GF15" s="158"/>
      <c r="GG15" s="127">
        <v>5</v>
      </c>
      <c r="GH15" s="433">
        <f t="shared" si="68"/>
        <v>322</v>
      </c>
      <c r="GI15" s="434">
        <v>381</v>
      </c>
      <c r="GJ15" s="432">
        <f t="shared" si="69"/>
        <v>4</v>
      </c>
      <c r="GK15" s="435">
        <f t="shared" si="69"/>
        <v>2</v>
      </c>
      <c r="GL15" s="142"/>
      <c r="GM15" s="143">
        <v>5</v>
      </c>
      <c r="GN15" s="144"/>
      <c r="GO15" s="134">
        <f t="shared" si="44"/>
        <v>4</v>
      </c>
      <c r="GP15" s="134">
        <f t="shared" si="44"/>
        <v>2</v>
      </c>
      <c r="GQ15" s="454">
        <v>6</v>
      </c>
      <c r="GR15" s="452">
        <f>GQ7-GP15</f>
        <v>11</v>
      </c>
      <c r="GS15" s="135">
        <f t="shared" si="45"/>
        <v>1</v>
      </c>
      <c r="GT15" s="784">
        <f t="shared" si="46"/>
        <v>-2</v>
      </c>
      <c r="GU15" s="782">
        <f t="shared" si="47"/>
        <v>1</v>
      </c>
      <c r="GV15" s="145"/>
      <c r="GW15" s="436"/>
    </row>
    <row r="16" spans="1:205" s="437" customFormat="1" ht="16" customHeight="1">
      <c r="A16" s="431"/>
      <c r="B16" s="127">
        <v>6</v>
      </c>
      <c r="C16" s="128">
        <v>391</v>
      </c>
      <c r="D16" s="128">
        <v>359</v>
      </c>
      <c r="E16" s="129">
        <v>5</v>
      </c>
      <c r="F16" s="130">
        <v>14</v>
      </c>
      <c r="G16" s="131"/>
      <c r="H16" s="132">
        <v>6</v>
      </c>
      <c r="I16" s="133"/>
      <c r="J16" s="134">
        <f t="shared" si="0"/>
        <v>5</v>
      </c>
      <c r="K16" s="134">
        <f t="shared" si="0"/>
        <v>14</v>
      </c>
      <c r="L16" s="454">
        <v>8</v>
      </c>
      <c r="M16" s="452">
        <f>L7-K16</f>
        <v>3</v>
      </c>
      <c r="N16" s="135">
        <f t="shared" si="1"/>
        <v>1</v>
      </c>
      <c r="O16" s="784">
        <f t="shared" si="2"/>
        <v>-3</v>
      </c>
      <c r="P16" s="782">
        <f t="shared" si="3"/>
        <v>0</v>
      </c>
      <c r="Q16" s="137"/>
      <c r="R16" s="158"/>
      <c r="S16" s="127">
        <v>6</v>
      </c>
      <c r="T16" s="433">
        <f t="shared" si="48"/>
        <v>391</v>
      </c>
      <c r="U16" s="434">
        <v>381</v>
      </c>
      <c r="V16" s="432">
        <f t="shared" si="49"/>
        <v>5</v>
      </c>
      <c r="W16" s="435">
        <f t="shared" si="49"/>
        <v>14</v>
      </c>
      <c r="X16" s="142"/>
      <c r="Y16" s="143">
        <v>6</v>
      </c>
      <c r="Z16" s="144"/>
      <c r="AA16" s="134">
        <f t="shared" si="4"/>
        <v>5</v>
      </c>
      <c r="AB16" s="134">
        <f t="shared" si="4"/>
        <v>14</v>
      </c>
      <c r="AC16" s="454">
        <v>6</v>
      </c>
      <c r="AD16" s="452">
        <f>AC7-AB16</f>
        <v>9</v>
      </c>
      <c r="AE16" s="135">
        <f t="shared" si="5"/>
        <v>1</v>
      </c>
      <c r="AF16" s="784">
        <f t="shared" si="6"/>
        <v>-1</v>
      </c>
      <c r="AG16" s="782">
        <f t="shared" si="7"/>
        <v>2</v>
      </c>
      <c r="AH16" s="137"/>
      <c r="AI16" s="158"/>
      <c r="AJ16" s="127">
        <v>6</v>
      </c>
      <c r="AK16" s="433">
        <f t="shared" si="50"/>
        <v>391</v>
      </c>
      <c r="AL16" s="434">
        <v>381</v>
      </c>
      <c r="AM16" s="432">
        <f t="shared" si="51"/>
        <v>5</v>
      </c>
      <c r="AN16" s="435">
        <f t="shared" si="51"/>
        <v>14</v>
      </c>
      <c r="AO16" s="142"/>
      <c r="AP16" s="143">
        <v>6</v>
      </c>
      <c r="AQ16" s="144"/>
      <c r="AR16" s="134">
        <f t="shared" si="8"/>
        <v>5</v>
      </c>
      <c r="AS16" s="134">
        <f t="shared" si="8"/>
        <v>14</v>
      </c>
      <c r="AT16" s="454">
        <v>7</v>
      </c>
      <c r="AU16" s="452">
        <f>AT7-AS16</f>
        <v>8</v>
      </c>
      <c r="AV16" s="135">
        <f t="shared" si="9"/>
        <v>1</v>
      </c>
      <c r="AW16" s="784">
        <f t="shared" si="10"/>
        <v>-2</v>
      </c>
      <c r="AX16" s="782">
        <f t="shared" si="11"/>
        <v>1</v>
      </c>
      <c r="AY16" s="137"/>
      <c r="AZ16" s="158"/>
      <c r="BA16" s="127">
        <v>6</v>
      </c>
      <c r="BB16" s="433">
        <f t="shared" si="52"/>
        <v>391</v>
      </c>
      <c r="BC16" s="434">
        <v>381</v>
      </c>
      <c r="BD16" s="432">
        <f t="shared" si="53"/>
        <v>5</v>
      </c>
      <c r="BE16" s="435">
        <f t="shared" si="53"/>
        <v>14</v>
      </c>
      <c r="BF16" s="142"/>
      <c r="BG16" s="143">
        <v>6</v>
      </c>
      <c r="BH16" s="144"/>
      <c r="BI16" s="134">
        <f t="shared" si="12"/>
        <v>5</v>
      </c>
      <c r="BJ16" s="134">
        <f t="shared" si="12"/>
        <v>14</v>
      </c>
      <c r="BK16" s="454">
        <v>5</v>
      </c>
      <c r="BL16" s="452">
        <f>BK7-BJ16</f>
        <v>0</v>
      </c>
      <c r="BM16" s="135">
        <f t="shared" si="13"/>
        <v>1</v>
      </c>
      <c r="BN16" s="784">
        <f t="shared" si="14"/>
        <v>0</v>
      </c>
      <c r="BO16" s="782">
        <f t="shared" si="15"/>
        <v>3</v>
      </c>
      <c r="BP16" s="137"/>
      <c r="BQ16" s="158"/>
      <c r="BR16" s="127">
        <v>6</v>
      </c>
      <c r="BS16" s="433">
        <f t="shared" si="54"/>
        <v>391</v>
      </c>
      <c r="BT16" s="434">
        <v>381</v>
      </c>
      <c r="BU16" s="432">
        <f t="shared" si="55"/>
        <v>5</v>
      </c>
      <c r="BV16" s="435">
        <f t="shared" si="55"/>
        <v>14</v>
      </c>
      <c r="BW16" s="142"/>
      <c r="BX16" s="143">
        <v>6</v>
      </c>
      <c r="BY16" s="144"/>
      <c r="BZ16" s="134">
        <f t="shared" si="16"/>
        <v>5</v>
      </c>
      <c r="CA16" s="134">
        <f t="shared" si="16"/>
        <v>14</v>
      </c>
      <c r="CB16" s="454">
        <v>4</v>
      </c>
      <c r="CC16" s="452">
        <f>CB7-CA16</f>
        <v>8</v>
      </c>
      <c r="CD16" s="135">
        <f t="shared" si="17"/>
        <v>1</v>
      </c>
      <c r="CE16" s="784">
        <f t="shared" si="18"/>
        <v>1</v>
      </c>
      <c r="CF16" s="782">
        <f t="shared" si="19"/>
        <v>4</v>
      </c>
      <c r="CG16" s="137"/>
      <c r="CH16" s="158"/>
      <c r="CI16" s="127">
        <v>6</v>
      </c>
      <c r="CJ16" s="433">
        <f t="shared" si="56"/>
        <v>391</v>
      </c>
      <c r="CK16" s="434">
        <v>381</v>
      </c>
      <c r="CL16" s="432">
        <f t="shared" si="57"/>
        <v>5</v>
      </c>
      <c r="CM16" s="435">
        <f t="shared" si="57"/>
        <v>14</v>
      </c>
      <c r="CN16" s="142"/>
      <c r="CO16" s="143">
        <v>6</v>
      </c>
      <c r="CP16" s="144"/>
      <c r="CQ16" s="134">
        <f t="shared" si="20"/>
        <v>5</v>
      </c>
      <c r="CR16" s="134">
        <f t="shared" si="20"/>
        <v>14</v>
      </c>
      <c r="CS16" s="454">
        <v>7</v>
      </c>
      <c r="CT16" s="452">
        <f>CS7-CR16</f>
        <v>8</v>
      </c>
      <c r="CU16" s="135">
        <f t="shared" si="21"/>
        <v>1</v>
      </c>
      <c r="CV16" s="784">
        <f t="shared" si="22"/>
        <v>-2</v>
      </c>
      <c r="CW16" s="782">
        <f t="shared" si="23"/>
        <v>1</v>
      </c>
      <c r="CX16" s="137"/>
      <c r="CY16" s="158"/>
      <c r="CZ16" s="127">
        <v>6</v>
      </c>
      <c r="DA16" s="433">
        <f t="shared" si="58"/>
        <v>391</v>
      </c>
      <c r="DB16" s="434">
        <v>381</v>
      </c>
      <c r="DC16" s="432">
        <f t="shared" si="59"/>
        <v>5</v>
      </c>
      <c r="DD16" s="435">
        <f t="shared" si="59"/>
        <v>14</v>
      </c>
      <c r="DE16" s="142"/>
      <c r="DF16" s="143">
        <v>6</v>
      </c>
      <c r="DG16" s="144"/>
      <c r="DH16" s="134">
        <f t="shared" si="24"/>
        <v>5</v>
      </c>
      <c r="DI16" s="134">
        <f t="shared" si="24"/>
        <v>14</v>
      </c>
      <c r="DJ16" s="454">
        <v>5</v>
      </c>
      <c r="DK16" s="452">
        <f>DJ7-DI16</f>
        <v>9</v>
      </c>
      <c r="DL16" s="135">
        <f t="shared" si="25"/>
        <v>1</v>
      </c>
      <c r="DM16" s="784">
        <f t="shared" si="26"/>
        <v>0</v>
      </c>
      <c r="DN16" s="782">
        <f t="shared" si="27"/>
        <v>3</v>
      </c>
      <c r="DO16" s="137"/>
      <c r="DP16" s="158"/>
      <c r="DQ16" s="127">
        <v>6</v>
      </c>
      <c r="DR16" s="433">
        <f t="shared" si="60"/>
        <v>391</v>
      </c>
      <c r="DS16" s="434">
        <v>381</v>
      </c>
      <c r="DT16" s="432">
        <f t="shared" si="61"/>
        <v>5</v>
      </c>
      <c r="DU16" s="435">
        <f t="shared" si="61"/>
        <v>14</v>
      </c>
      <c r="DV16" s="142"/>
      <c r="DW16" s="143">
        <v>6</v>
      </c>
      <c r="DX16" s="144"/>
      <c r="DY16" s="134">
        <f t="shared" si="28"/>
        <v>5</v>
      </c>
      <c r="DZ16" s="134">
        <f t="shared" si="28"/>
        <v>14</v>
      </c>
      <c r="EA16" s="454">
        <v>6</v>
      </c>
      <c r="EB16" s="452">
        <f>EA7-DZ16</f>
        <v>2</v>
      </c>
      <c r="EC16" s="135">
        <f t="shared" si="29"/>
        <v>1</v>
      </c>
      <c r="ED16" s="784">
        <f t="shared" si="30"/>
        <v>-1</v>
      </c>
      <c r="EE16" s="782">
        <f t="shared" si="31"/>
        <v>2</v>
      </c>
      <c r="EF16" s="137"/>
      <c r="EG16" s="158"/>
      <c r="EH16" s="127">
        <v>6</v>
      </c>
      <c r="EI16" s="433">
        <f t="shared" si="62"/>
        <v>391</v>
      </c>
      <c r="EJ16" s="434">
        <v>381</v>
      </c>
      <c r="EK16" s="432">
        <f t="shared" si="63"/>
        <v>5</v>
      </c>
      <c r="EL16" s="435">
        <f t="shared" si="63"/>
        <v>14</v>
      </c>
      <c r="EM16" s="142"/>
      <c r="EN16" s="143">
        <v>6</v>
      </c>
      <c r="EO16" s="144"/>
      <c r="EP16" s="134">
        <f t="shared" si="32"/>
        <v>5</v>
      </c>
      <c r="EQ16" s="134">
        <f t="shared" si="32"/>
        <v>14</v>
      </c>
      <c r="ER16" s="454">
        <v>6</v>
      </c>
      <c r="ES16" s="452">
        <f>ER7-EQ16</f>
        <v>-8</v>
      </c>
      <c r="ET16" s="135">
        <f t="shared" si="33"/>
        <v>0</v>
      </c>
      <c r="EU16" s="784">
        <f t="shared" si="34"/>
        <v>-1</v>
      </c>
      <c r="EV16" s="782">
        <f t="shared" si="35"/>
        <v>1</v>
      </c>
      <c r="EW16" s="137"/>
      <c r="EX16" s="158"/>
      <c r="EY16" s="127">
        <v>6</v>
      </c>
      <c r="EZ16" s="433">
        <f t="shared" si="64"/>
        <v>391</v>
      </c>
      <c r="FA16" s="434">
        <v>381</v>
      </c>
      <c r="FB16" s="432">
        <f t="shared" si="65"/>
        <v>5</v>
      </c>
      <c r="FC16" s="435">
        <f t="shared" si="65"/>
        <v>14</v>
      </c>
      <c r="FD16" s="142"/>
      <c r="FE16" s="143">
        <v>6</v>
      </c>
      <c r="FF16" s="144"/>
      <c r="FG16" s="134">
        <f t="shared" si="36"/>
        <v>5</v>
      </c>
      <c r="FH16" s="134">
        <f t="shared" si="36"/>
        <v>14</v>
      </c>
      <c r="FI16" s="454">
        <v>8</v>
      </c>
      <c r="FJ16" s="452">
        <f>FI7-FH16</f>
        <v>14</v>
      </c>
      <c r="FK16" s="135">
        <f t="shared" si="37"/>
        <v>1</v>
      </c>
      <c r="FL16" s="784">
        <f t="shared" si="38"/>
        <v>-3</v>
      </c>
      <c r="FM16" s="782">
        <f t="shared" si="39"/>
        <v>0</v>
      </c>
      <c r="FN16" s="137"/>
      <c r="FO16" s="158"/>
      <c r="FP16" s="127">
        <v>6</v>
      </c>
      <c r="FQ16" s="433">
        <f t="shared" si="66"/>
        <v>391</v>
      </c>
      <c r="FR16" s="434">
        <v>381</v>
      </c>
      <c r="FS16" s="432">
        <f t="shared" si="67"/>
        <v>5</v>
      </c>
      <c r="FT16" s="435">
        <f t="shared" si="67"/>
        <v>14</v>
      </c>
      <c r="FU16" s="142"/>
      <c r="FV16" s="143">
        <v>6</v>
      </c>
      <c r="FW16" s="144"/>
      <c r="FX16" s="134">
        <f t="shared" si="40"/>
        <v>5</v>
      </c>
      <c r="FY16" s="134">
        <f t="shared" si="40"/>
        <v>14</v>
      </c>
      <c r="FZ16" s="454">
        <v>5</v>
      </c>
      <c r="GA16" s="452">
        <f>FZ7-FY16</f>
        <v>2</v>
      </c>
      <c r="GB16" s="135">
        <f t="shared" si="41"/>
        <v>1</v>
      </c>
      <c r="GC16" s="784">
        <f t="shared" si="42"/>
        <v>0</v>
      </c>
      <c r="GD16" s="782">
        <f t="shared" si="43"/>
        <v>3</v>
      </c>
      <c r="GE16" s="137"/>
      <c r="GF16" s="158"/>
      <c r="GG16" s="127">
        <v>6</v>
      </c>
      <c r="GH16" s="433">
        <f t="shared" si="68"/>
        <v>391</v>
      </c>
      <c r="GI16" s="434">
        <v>381</v>
      </c>
      <c r="GJ16" s="432">
        <f t="shared" si="69"/>
        <v>5</v>
      </c>
      <c r="GK16" s="435">
        <f t="shared" si="69"/>
        <v>14</v>
      </c>
      <c r="GL16" s="142"/>
      <c r="GM16" s="143">
        <v>6</v>
      </c>
      <c r="GN16" s="144"/>
      <c r="GO16" s="134">
        <f t="shared" si="44"/>
        <v>5</v>
      </c>
      <c r="GP16" s="134">
        <f t="shared" si="44"/>
        <v>14</v>
      </c>
      <c r="GQ16" s="454">
        <v>5</v>
      </c>
      <c r="GR16" s="452">
        <f>GQ7-GP16</f>
        <v>-1</v>
      </c>
      <c r="GS16" s="135">
        <f t="shared" si="45"/>
        <v>0</v>
      </c>
      <c r="GT16" s="784">
        <f t="shared" si="46"/>
        <v>0</v>
      </c>
      <c r="GU16" s="782">
        <f t="shared" si="47"/>
        <v>2</v>
      </c>
      <c r="GV16" s="145"/>
      <c r="GW16" s="436"/>
    </row>
    <row r="17" spans="1:205" s="437" customFormat="1" ht="16" customHeight="1">
      <c r="A17" s="431"/>
      <c r="B17" s="127">
        <v>7</v>
      </c>
      <c r="C17" s="128">
        <v>137</v>
      </c>
      <c r="D17" s="128">
        <v>383</v>
      </c>
      <c r="E17" s="129">
        <v>3</v>
      </c>
      <c r="F17" s="130">
        <v>12</v>
      </c>
      <c r="G17" s="131"/>
      <c r="H17" s="132">
        <v>7</v>
      </c>
      <c r="I17" s="133"/>
      <c r="J17" s="134">
        <f t="shared" si="0"/>
        <v>3</v>
      </c>
      <c r="K17" s="134">
        <f t="shared" si="0"/>
        <v>12</v>
      </c>
      <c r="L17" s="454">
        <v>3</v>
      </c>
      <c r="M17" s="452">
        <f>L7-K17</f>
        <v>5</v>
      </c>
      <c r="N17" s="135">
        <f t="shared" si="1"/>
        <v>1</v>
      </c>
      <c r="O17" s="784">
        <f t="shared" si="2"/>
        <v>0</v>
      </c>
      <c r="P17" s="782">
        <f t="shared" si="3"/>
        <v>3</v>
      </c>
      <c r="Q17" s="137"/>
      <c r="R17" s="158"/>
      <c r="S17" s="127">
        <v>7</v>
      </c>
      <c r="T17" s="433">
        <f t="shared" si="48"/>
        <v>137</v>
      </c>
      <c r="U17" s="434">
        <v>381</v>
      </c>
      <c r="V17" s="432">
        <f t="shared" si="49"/>
        <v>3</v>
      </c>
      <c r="W17" s="435">
        <f t="shared" si="49"/>
        <v>12</v>
      </c>
      <c r="X17" s="142"/>
      <c r="Y17" s="143">
        <v>7</v>
      </c>
      <c r="Z17" s="144"/>
      <c r="AA17" s="134">
        <f t="shared" si="4"/>
        <v>3</v>
      </c>
      <c r="AB17" s="134">
        <f t="shared" si="4"/>
        <v>12</v>
      </c>
      <c r="AC17" s="454">
        <v>3</v>
      </c>
      <c r="AD17" s="452">
        <f>AC7-AB17</f>
        <v>11</v>
      </c>
      <c r="AE17" s="135">
        <f t="shared" si="5"/>
        <v>1</v>
      </c>
      <c r="AF17" s="784">
        <f t="shared" si="6"/>
        <v>0</v>
      </c>
      <c r="AG17" s="782">
        <f t="shared" si="7"/>
        <v>3</v>
      </c>
      <c r="AH17" s="137"/>
      <c r="AI17" s="158"/>
      <c r="AJ17" s="127">
        <v>7</v>
      </c>
      <c r="AK17" s="433">
        <f t="shared" si="50"/>
        <v>137</v>
      </c>
      <c r="AL17" s="434">
        <v>381</v>
      </c>
      <c r="AM17" s="432">
        <f t="shared" si="51"/>
        <v>3</v>
      </c>
      <c r="AN17" s="435">
        <f t="shared" si="51"/>
        <v>12</v>
      </c>
      <c r="AO17" s="142"/>
      <c r="AP17" s="143">
        <v>7</v>
      </c>
      <c r="AQ17" s="144"/>
      <c r="AR17" s="134">
        <f t="shared" si="8"/>
        <v>3</v>
      </c>
      <c r="AS17" s="134">
        <f t="shared" si="8"/>
        <v>12</v>
      </c>
      <c r="AT17" s="454">
        <v>4</v>
      </c>
      <c r="AU17" s="452">
        <f>AT7-AS17</f>
        <v>10</v>
      </c>
      <c r="AV17" s="135">
        <f t="shared" si="9"/>
        <v>1</v>
      </c>
      <c r="AW17" s="784">
        <f t="shared" si="10"/>
        <v>-1</v>
      </c>
      <c r="AX17" s="782">
        <f t="shared" si="11"/>
        <v>2</v>
      </c>
      <c r="AY17" s="137"/>
      <c r="AZ17" s="158"/>
      <c r="BA17" s="127">
        <v>7</v>
      </c>
      <c r="BB17" s="433">
        <f t="shared" si="52"/>
        <v>137</v>
      </c>
      <c r="BC17" s="434">
        <v>381</v>
      </c>
      <c r="BD17" s="432">
        <f t="shared" si="53"/>
        <v>3</v>
      </c>
      <c r="BE17" s="435">
        <f t="shared" si="53"/>
        <v>12</v>
      </c>
      <c r="BF17" s="142"/>
      <c r="BG17" s="143">
        <v>7</v>
      </c>
      <c r="BH17" s="144"/>
      <c r="BI17" s="134">
        <f t="shared" si="12"/>
        <v>3</v>
      </c>
      <c r="BJ17" s="134">
        <f t="shared" si="12"/>
        <v>12</v>
      </c>
      <c r="BK17" s="454">
        <v>3</v>
      </c>
      <c r="BL17" s="452">
        <f>BK7-BJ17</f>
        <v>2</v>
      </c>
      <c r="BM17" s="135">
        <f t="shared" si="13"/>
        <v>1</v>
      </c>
      <c r="BN17" s="784">
        <f t="shared" si="14"/>
        <v>0</v>
      </c>
      <c r="BO17" s="782">
        <f t="shared" si="15"/>
        <v>3</v>
      </c>
      <c r="BP17" s="137"/>
      <c r="BQ17" s="158"/>
      <c r="BR17" s="127">
        <v>7</v>
      </c>
      <c r="BS17" s="433">
        <f t="shared" si="54"/>
        <v>137</v>
      </c>
      <c r="BT17" s="434">
        <v>381</v>
      </c>
      <c r="BU17" s="432">
        <f t="shared" si="55"/>
        <v>3</v>
      </c>
      <c r="BV17" s="435">
        <f t="shared" si="55"/>
        <v>12</v>
      </c>
      <c r="BW17" s="142"/>
      <c r="BX17" s="143">
        <v>7</v>
      </c>
      <c r="BY17" s="144"/>
      <c r="BZ17" s="134">
        <f t="shared" si="16"/>
        <v>3</v>
      </c>
      <c r="CA17" s="134">
        <f t="shared" si="16"/>
        <v>12</v>
      </c>
      <c r="CB17" s="454">
        <v>4</v>
      </c>
      <c r="CC17" s="452">
        <f>CB7-CA17</f>
        <v>10</v>
      </c>
      <c r="CD17" s="135">
        <f t="shared" si="17"/>
        <v>1</v>
      </c>
      <c r="CE17" s="784">
        <f t="shared" si="18"/>
        <v>-1</v>
      </c>
      <c r="CF17" s="782">
        <f t="shared" si="19"/>
        <v>2</v>
      </c>
      <c r="CG17" s="137"/>
      <c r="CH17" s="158"/>
      <c r="CI17" s="127">
        <v>7</v>
      </c>
      <c r="CJ17" s="433">
        <f t="shared" si="56"/>
        <v>137</v>
      </c>
      <c r="CK17" s="434">
        <v>381</v>
      </c>
      <c r="CL17" s="432">
        <f t="shared" si="57"/>
        <v>3</v>
      </c>
      <c r="CM17" s="435">
        <f t="shared" si="57"/>
        <v>12</v>
      </c>
      <c r="CN17" s="142"/>
      <c r="CO17" s="143">
        <v>7</v>
      </c>
      <c r="CP17" s="144"/>
      <c r="CQ17" s="134">
        <f t="shared" si="20"/>
        <v>3</v>
      </c>
      <c r="CR17" s="134">
        <f t="shared" si="20"/>
        <v>12</v>
      </c>
      <c r="CS17" s="454">
        <v>4</v>
      </c>
      <c r="CT17" s="452">
        <f>CS7-CR17</f>
        <v>10</v>
      </c>
      <c r="CU17" s="135">
        <f t="shared" si="21"/>
        <v>1</v>
      </c>
      <c r="CV17" s="784">
        <f t="shared" si="22"/>
        <v>-1</v>
      </c>
      <c r="CW17" s="782">
        <f t="shared" si="23"/>
        <v>2</v>
      </c>
      <c r="CX17" s="137"/>
      <c r="CY17" s="158"/>
      <c r="CZ17" s="127">
        <v>7</v>
      </c>
      <c r="DA17" s="433">
        <f t="shared" si="58"/>
        <v>137</v>
      </c>
      <c r="DB17" s="434">
        <v>381</v>
      </c>
      <c r="DC17" s="432">
        <f t="shared" si="59"/>
        <v>3</v>
      </c>
      <c r="DD17" s="435">
        <f t="shared" si="59"/>
        <v>12</v>
      </c>
      <c r="DE17" s="142"/>
      <c r="DF17" s="143">
        <v>7</v>
      </c>
      <c r="DG17" s="144"/>
      <c r="DH17" s="134">
        <f t="shared" si="24"/>
        <v>3</v>
      </c>
      <c r="DI17" s="134">
        <f t="shared" si="24"/>
        <v>12</v>
      </c>
      <c r="DJ17" s="454">
        <v>3</v>
      </c>
      <c r="DK17" s="452">
        <f>DJ7-DI17</f>
        <v>11</v>
      </c>
      <c r="DL17" s="135">
        <f t="shared" si="25"/>
        <v>1</v>
      </c>
      <c r="DM17" s="784">
        <f t="shared" si="26"/>
        <v>0</v>
      </c>
      <c r="DN17" s="782">
        <f t="shared" si="27"/>
        <v>3</v>
      </c>
      <c r="DO17" s="137"/>
      <c r="DP17" s="158"/>
      <c r="DQ17" s="127">
        <v>7</v>
      </c>
      <c r="DR17" s="433">
        <f t="shared" si="60"/>
        <v>137</v>
      </c>
      <c r="DS17" s="434">
        <v>381</v>
      </c>
      <c r="DT17" s="432">
        <f t="shared" si="61"/>
        <v>3</v>
      </c>
      <c r="DU17" s="435">
        <f t="shared" si="61"/>
        <v>12</v>
      </c>
      <c r="DV17" s="142"/>
      <c r="DW17" s="143">
        <v>7</v>
      </c>
      <c r="DX17" s="144"/>
      <c r="DY17" s="134">
        <f t="shared" si="28"/>
        <v>3</v>
      </c>
      <c r="DZ17" s="134">
        <f t="shared" si="28"/>
        <v>12</v>
      </c>
      <c r="EA17" s="454">
        <v>3</v>
      </c>
      <c r="EB17" s="452">
        <f>EA7-DZ17</f>
        <v>4</v>
      </c>
      <c r="EC17" s="135">
        <f t="shared" si="29"/>
        <v>1</v>
      </c>
      <c r="ED17" s="784">
        <f t="shared" si="30"/>
        <v>0</v>
      </c>
      <c r="EE17" s="782">
        <f t="shared" si="31"/>
        <v>3</v>
      </c>
      <c r="EF17" s="137"/>
      <c r="EG17" s="158"/>
      <c r="EH17" s="127">
        <v>7</v>
      </c>
      <c r="EI17" s="433">
        <f t="shared" si="62"/>
        <v>137</v>
      </c>
      <c r="EJ17" s="434">
        <v>381</v>
      </c>
      <c r="EK17" s="432">
        <f t="shared" si="63"/>
        <v>3</v>
      </c>
      <c r="EL17" s="435">
        <f t="shared" si="63"/>
        <v>12</v>
      </c>
      <c r="EM17" s="142"/>
      <c r="EN17" s="143">
        <v>7</v>
      </c>
      <c r="EO17" s="144"/>
      <c r="EP17" s="134">
        <f t="shared" si="32"/>
        <v>3</v>
      </c>
      <c r="EQ17" s="134">
        <f t="shared" si="32"/>
        <v>12</v>
      </c>
      <c r="ER17" s="454">
        <v>2</v>
      </c>
      <c r="ES17" s="452">
        <f>ER7-EQ17</f>
        <v>-6</v>
      </c>
      <c r="ET17" s="135">
        <f t="shared" si="33"/>
        <v>0</v>
      </c>
      <c r="EU17" s="784">
        <f t="shared" si="34"/>
        <v>1</v>
      </c>
      <c r="EV17" s="782">
        <f t="shared" si="35"/>
        <v>3</v>
      </c>
      <c r="EW17" s="137"/>
      <c r="EX17" s="158"/>
      <c r="EY17" s="127">
        <v>7</v>
      </c>
      <c r="EZ17" s="433">
        <f t="shared" si="64"/>
        <v>137</v>
      </c>
      <c r="FA17" s="434">
        <v>381</v>
      </c>
      <c r="FB17" s="432">
        <f t="shared" si="65"/>
        <v>3</v>
      </c>
      <c r="FC17" s="435">
        <f t="shared" si="65"/>
        <v>12</v>
      </c>
      <c r="FD17" s="142"/>
      <c r="FE17" s="143">
        <v>7</v>
      </c>
      <c r="FF17" s="144"/>
      <c r="FG17" s="134">
        <f t="shared" si="36"/>
        <v>3</v>
      </c>
      <c r="FH17" s="134">
        <f t="shared" si="36"/>
        <v>12</v>
      </c>
      <c r="FI17" s="454">
        <v>5</v>
      </c>
      <c r="FJ17" s="452">
        <f>FI7-FH17</f>
        <v>16</v>
      </c>
      <c r="FK17" s="135">
        <f t="shared" si="37"/>
        <v>1</v>
      </c>
      <c r="FL17" s="784">
        <f t="shared" si="38"/>
        <v>-2</v>
      </c>
      <c r="FM17" s="782">
        <f t="shared" si="39"/>
        <v>1</v>
      </c>
      <c r="FN17" s="137"/>
      <c r="FO17" s="158"/>
      <c r="FP17" s="127">
        <v>7</v>
      </c>
      <c r="FQ17" s="433">
        <f t="shared" si="66"/>
        <v>137</v>
      </c>
      <c r="FR17" s="434">
        <v>381</v>
      </c>
      <c r="FS17" s="432">
        <f t="shared" si="67"/>
        <v>3</v>
      </c>
      <c r="FT17" s="435">
        <f t="shared" si="67"/>
        <v>12</v>
      </c>
      <c r="FU17" s="142"/>
      <c r="FV17" s="143">
        <v>7</v>
      </c>
      <c r="FW17" s="144"/>
      <c r="FX17" s="134">
        <f t="shared" si="40"/>
        <v>3</v>
      </c>
      <c r="FY17" s="134">
        <f t="shared" si="40"/>
        <v>12</v>
      </c>
      <c r="FZ17" s="454">
        <v>4</v>
      </c>
      <c r="GA17" s="452">
        <f>FZ7-FY17</f>
        <v>4</v>
      </c>
      <c r="GB17" s="135">
        <f t="shared" si="41"/>
        <v>1</v>
      </c>
      <c r="GC17" s="784">
        <f t="shared" si="42"/>
        <v>-1</v>
      </c>
      <c r="GD17" s="782">
        <f t="shared" si="43"/>
        <v>2</v>
      </c>
      <c r="GE17" s="137"/>
      <c r="GF17" s="158"/>
      <c r="GG17" s="127">
        <v>7</v>
      </c>
      <c r="GH17" s="433">
        <f t="shared" si="68"/>
        <v>137</v>
      </c>
      <c r="GI17" s="434">
        <v>381</v>
      </c>
      <c r="GJ17" s="432">
        <f t="shared" si="69"/>
        <v>3</v>
      </c>
      <c r="GK17" s="435">
        <f t="shared" si="69"/>
        <v>12</v>
      </c>
      <c r="GL17" s="142"/>
      <c r="GM17" s="143">
        <v>7</v>
      </c>
      <c r="GN17" s="144"/>
      <c r="GO17" s="134">
        <f t="shared" si="44"/>
        <v>3</v>
      </c>
      <c r="GP17" s="134">
        <f t="shared" si="44"/>
        <v>12</v>
      </c>
      <c r="GQ17" s="454">
        <v>4</v>
      </c>
      <c r="GR17" s="452">
        <f>GQ7-GP17</f>
        <v>1</v>
      </c>
      <c r="GS17" s="135">
        <f t="shared" si="45"/>
        <v>1</v>
      </c>
      <c r="GT17" s="784">
        <f t="shared" si="46"/>
        <v>-1</v>
      </c>
      <c r="GU17" s="782">
        <f t="shared" si="47"/>
        <v>2</v>
      </c>
      <c r="GV17" s="145"/>
      <c r="GW17" s="436"/>
    </row>
    <row r="18" spans="1:205" s="437" customFormat="1" ht="16" customHeight="1">
      <c r="A18" s="431"/>
      <c r="B18" s="127">
        <v>8</v>
      </c>
      <c r="C18" s="128">
        <v>242</v>
      </c>
      <c r="D18" s="128">
        <v>178</v>
      </c>
      <c r="E18" s="129">
        <v>4</v>
      </c>
      <c r="F18" s="130">
        <v>18</v>
      </c>
      <c r="G18" s="131"/>
      <c r="H18" s="132">
        <v>8</v>
      </c>
      <c r="I18" s="133"/>
      <c r="J18" s="134">
        <f t="shared" si="0"/>
        <v>4</v>
      </c>
      <c r="K18" s="134">
        <f t="shared" si="0"/>
        <v>18</v>
      </c>
      <c r="L18" s="454">
        <v>3</v>
      </c>
      <c r="M18" s="452">
        <f>L7-K18</f>
        <v>-1</v>
      </c>
      <c r="N18" s="135">
        <f t="shared" si="1"/>
        <v>0</v>
      </c>
      <c r="O18" s="784">
        <f t="shared" si="2"/>
        <v>1</v>
      </c>
      <c r="P18" s="782">
        <f t="shared" si="3"/>
        <v>3</v>
      </c>
      <c r="Q18" s="137"/>
      <c r="R18" s="158"/>
      <c r="S18" s="127">
        <v>8</v>
      </c>
      <c r="T18" s="433">
        <f t="shared" si="48"/>
        <v>242</v>
      </c>
      <c r="U18" s="434">
        <v>381</v>
      </c>
      <c r="V18" s="432">
        <f t="shared" si="49"/>
        <v>4</v>
      </c>
      <c r="W18" s="435">
        <f t="shared" si="49"/>
        <v>18</v>
      </c>
      <c r="X18" s="142"/>
      <c r="Y18" s="143">
        <v>8</v>
      </c>
      <c r="Z18" s="144"/>
      <c r="AA18" s="134">
        <f t="shared" si="4"/>
        <v>4</v>
      </c>
      <c r="AB18" s="134">
        <f t="shared" si="4"/>
        <v>18</v>
      </c>
      <c r="AC18" s="454">
        <v>6</v>
      </c>
      <c r="AD18" s="452">
        <f>AC7-AB18</f>
        <v>5</v>
      </c>
      <c r="AE18" s="135">
        <f t="shared" si="5"/>
        <v>1</v>
      </c>
      <c r="AF18" s="784">
        <f t="shared" si="6"/>
        <v>-2</v>
      </c>
      <c r="AG18" s="782">
        <f t="shared" si="7"/>
        <v>1</v>
      </c>
      <c r="AH18" s="137"/>
      <c r="AI18" s="158"/>
      <c r="AJ18" s="127">
        <v>8</v>
      </c>
      <c r="AK18" s="433">
        <f t="shared" si="50"/>
        <v>242</v>
      </c>
      <c r="AL18" s="434">
        <v>381</v>
      </c>
      <c r="AM18" s="432">
        <f t="shared" si="51"/>
        <v>4</v>
      </c>
      <c r="AN18" s="435">
        <f t="shared" si="51"/>
        <v>18</v>
      </c>
      <c r="AO18" s="142"/>
      <c r="AP18" s="143">
        <v>8</v>
      </c>
      <c r="AQ18" s="144"/>
      <c r="AR18" s="134">
        <f t="shared" si="8"/>
        <v>4</v>
      </c>
      <c r="AS18" s="134">
        <f t="shared" si="8"/>
        <v>18</v>
      </c>
      <c r="AT18" s="454">
        <v>4</v>
      </c>
      <c r="AU18" s="452">
        <f>AT7-AS18</f>
        <v>4</v>
      </c>
      <c r="AV18" s="135">
        <f t="shared" si="9"/>
        <v>1</v>
      </c>
      <c r="AW18" s="784">
        <f t="shared" si="10"/>
        <v>0</v>
      </c>
      <c r="AX18" s="782">
        <f t="shared" si="11"/>
        <v>3</v>
      </c>
      <c r="AY18" s="137"/>
      <c r="AZ18" s="158"/>
      <c r="BA18" s="127">
        <v>8</v>
      </c>
      <c r="BB18" s="433">
        <f t="shared" si="52"/>
        <v>242</v>
      </c>
      <c r="BC18" s="434">
        <v>381</v>
      </c>
      <c r="BD18" s="432">
        <f t="shared" si="53"/>
        <v>4</v>
      </c>
      <c r="BE18" s="435">
        <f t="shared" si="53"/>
        <v>18</v>
      </c>
      <c r="BF18" s="142"/>
      <c r="BG18" s="143">
        <v>8</v>
      </c>
      <c r="BH18" s="144"/>
      <c r="BI18" s="134">
        <f t="shared" si="12"/>
        <v>4</v>
      </c>
      <c r="BJ18" s="134">
        <f t="shared" si="12"/>
        <v>18</v>
      </c>
      <c r="BK18" s="454">
        <v>4</v>
      </c>
      <c r="BL18" s="452">
        <f>BK7-BJ18</f>
        <v>-4</v>
      </c>
      <c r="BM18" s="135">
        <f t="shared" si="13"/>
        <v>0</v>
      </c>
      <c r="BN18" s="784">
        <f t="shared" si="14"/>
        <v>0</v>
      </c>
      <c r="BO18" s="782">
        <f t="shared" si="15"/>
        <v>2</v>
      </c>
      <c r="BP18" s="137"/>
      <c r="BQ18" s="158"/>
      <c r="BR18" s="127">
        <v>8</v>
      </c>
      <c r="BS18" s="433">
        <f t="shared" si="54"/>
        <v>242</v>
      </c>
      <c r="BT18" s="434">
        <v>381</v>
      </c>
      <c r="BU18" s="432">
        <f t="shared" si="55"/>
        <v>4</v>
      </c>
      <c r="BV18" s="435">
        <f t="shared" si="55"/>
        <v>18</v>
      </c>
      <c r="BW18" s="142"/>
      <c r="BX18" s="143">
        <v>8</v>
      </c>
      <c r="BY18" s="144"/>
      <c r="BZ18" s="134">
        <f t="shared" si="16"/>
        <v>4</v>
      </c>
      <c r="CA18" s="134">
        <f t="shared" si="16"/>
        <v>18</v>
      </c>
      <c r="CB18" s="454">
        <v>5</v>
      </c>
      <c r="CC18" s="452">
        <f>CB7-CA18</f>
        <v>4</v>
      </c>
      <c r="CD18" s="135">
        <f t="shared" si="17"/>
        <v>1</v>
      </c>
      <c r="CE18" s="784">
        <f t="shared" si="18"/>
        <v>-1</v>
      </c>
      <c r="CF18" s="782">
        <f t="shared" si="19"/>
        <v>2</v>
      </c>
      <c r="CG18" s="137"/>
      <c r="CH18" s="158"/>
      <c r="CI18" s="127">
        <v>8</v>
      </c>
      <c r="CJ18" s="433">
        <f t="shared" si="56"/>
        <v>242</v>
      </c>
      <c r="CK18" s="434">
        <v>381</v>
      </c>
      <c r="CL18" s="432">
        <f t="shared" si="57"/>
        <v>4</v>
      </c>
      <c r="CM18" s="435">
        <f t="shared" si="57"/>
        <v>18</v>
      </c>
      <c r="CN18" s="142"/>
      <c r="CO18" s="143">
        <v>8</v>
      </c>
      <c r="CP18" s="144"/>
      <c r="CQ18" s="134">
        <f t="shared" si="20"/>
        <v>4</v>
      </c>
      <c r="CR18" s="134">
        <f t="shared" si="20"/>
        <v>18</v>
      </c>
      <c r="CS18" s="454">
        <v>5</v>
      </c>
      <c r="CT18" s="452">
        <f>CS7-CR18</f>
        <v>4</v>
      </c>
      <c r="CU18" s="135">
        <f t="shared" si="21"/>
        <v>1</v>
      </c>
      <c r="CV18" s="784">
        <f t="shared" si="22"/>
        <v>-1</v>
      </c>
      <c r="CW18" s="782">
        <f t="shared" si="23"/>
        <v>2</v>
      </c>
      <c r="CX18" s="137"/>
      <c r="CY18" s="158"/>
      <c r="CZ18" s="127">
        <v>8</v>
      </c>
      <c r="DA18" s="433">
        <f t="shared" si="58"/>
        <v>242</v>
      </c>
      <c r="DB18" s="434">
        <v>381</v>
      </c>
      <c r="DC18" s="432">
        <f t="shared" si="59"/>
        <v>4</v>
      </c>
      <c r="DD18" s="435">
        <f t="shared" si="59"/>
        <v>18</v>
      </c>
      <c r="DE18" s="142"/>
      <c r="DF18" s="143">
        <v>8</v>
      </c>
      <c r="DG18" s="144"/>
      <c r="DH18" s="134">
        <f t="shared" si="24"/>
        <v>4</v>
      </c>
      <c r="DI18" s="134">
        <f t="shared" si="24"/>
        <v>18</v>
      </c>
      <c r="DJ18" s="454">
        <v>5</v>
      </c>
      <c r="DK18" s="452">
        <f>DJ7-DI18</f>
        <v>5</v>
      </c>
      <c r="DL18" s="135">
        <f t="shared" si="25"/>
        <v>1</v>
      </c>
      <c r="DM18" s="784">
        <f t="shared" si="26"/>
        <v>-1</v>
      </c>
      <c r="DN18" s="782">
        <f t="shared" si="27"/>
        <v>2</v>
      </c>
      <c r="DO18" s="137"/>
      <c r="DP18" s="158"/>
      <c r="DQ18" s="127">
        <v>8</v>
      </c>
      <c r="DR18" s="433">
        <f t="shared" si="60"/>
        <v>242</v>
      </c>
      <c r="DS18" s="434">
        <v>381</v>
      </c>
      <c r="DT18" s="432">
        <f t="shared" si="61"/>
        <v>4</v>
      </c>
      <c r="DU18" s="435">
        <f t="shared" si="61"/>
        <v>18</v>
      </c>
      <c r="DV18" s="142"/>
      <c r="DW18" s="143">
        <v>8</v>
      </c>
      <c r="DX18" s="144"/>
      <c r="DY18" s="134">
        <f t="shared" si="28"/>
        <v>4</v>
      </c>
      <c r="DZ18" s="134">
        <f t="shared" si="28"/>
        <v>18</v>
      </c>
      <c r="EA18" s="454">
        <v>4</v>
      </c>
      <c r="EB18" s="452">
        <f>EA7-DZ18</f>
        <v>-2</v>
      </c>
      <c r="EC18" s="135">
        <f t="shared" si="29"/>
        <v>0</v>
      </c>
      <c r="ED18" s="784">
        <f t="shared" si="30"/>
        <v>0</v>
      </c>
      <c r="EE18" s="782">
        <f t="shared" si="31"/>
        <v>2</v>
      </c>
      <c r="EF18" s="137"/>
      <c r="EG18" s="158"/>
      <c r="EH18" s="127">
        <v>8</v>
      </c>
      <c r="EI18" s="433">
        <f t="shared" si="62"/>
        <v>242</v>
      </c>
      <c r="EJ18" s="434">
        <v>381</v>
      </c>
      <c r="EK18" s="432">
        <f t="shared" si="63"/>
        <v>4</v>
      </c>
      <c r="EL18" s="435">
        <f t="shared" si="63"/>
        <v>18</v>
      </c>
      <c r="EM18" s="142"/>
      <c r="EN18" s="143">
        <v>8</v>
      </c>
      <c r="EO18" s="144"/>
      <c r="EP18" s="134">
        <f t="shared" si="32"/>
        <v>4</v>
      </c>
      <c r="EQ18" s="134">
        <f t="shared" si="32"/>
        <v>18</v>
      </c>
      <c r="ER18" s="454">
        <v>3</v>
      </c>
      <c r="ES18" s="452">
        <f>ER7-EQ18</f>
        <v>-12</v>
      </c>
      <c r="ET18" s="135">
        <f t="shared" si="33"/>
        <v>0</v>
      </c>
      <c r="EU18" s="784">
        <f t="shared" si="34"/>
        <v>1</v>
      </c>
      <c r="EV18" s="782">
        <f t="shared" si="35"/>
        <v>3</v>
      </c>
      <c r="EW18" s="137"/>
      <c r="EX18" s="158"/>
      <c r="EY18" s="127">
        <v>8</v>
      </c>
      <c r="EZ18" s="433">
        <f t="shared" si="64"/>
        <v>242</v>
      </c>
      <c r="FA18" s="434">
        <v>381</v>
      </c>
      <c r="FB18" s="432">
        <f t="shared" si="65"/>
        <v>4</v>
      </c>
      <c r="FC18" s="435">
        <f t="shared" si="65"/>
        <v>18</v>
      </c>
      <c r="FD18" s="142"/>
      <c r="FE18" s="143">
        <v>8</v>
      </c>
      <c r="FF18" s="144"/>
      <c r="FG18" s="134">
        <f t="shared" si="36"/>
        <v>4</v>
      </c>
      <c r="FH18" s="134">
        <f t="shared" si="36"/>
        <v>18</v>
      </c>
      <c r="FI18" s="454">
        <v>5</v>
      </c>
      <c r="FJ18" s="452">
        <f>FI7-FH18</f>
        <v>10</v>
      </c>
      <c r="FK18" s="135">
        <f t="shared" si="37"/>
        <v>1</v>
      </c>
      <c r="FL18" s="784">
        <f t="shared" si="38"/>
        <v>-1</v>
      </c>
      <c r="FM18" s="782">
        <f t="shared" si="39"/>
        <v>2</v>
      </c>
      <c r="FN18" s="137"/>
      <c r="FO18" s="158"/>
      <c r="FP18" s="127">
        <v>8</v>
      </c>
      <c r="FQ18" s="433">
        <f t="shared" si="66"/>
        <v>242</v>
      </c>
      <c r="FR18" s="434">
        <v>381</v>
      </c>
      <c r="FS18" s="432">
        <f t="shared" si="67"/>
        <v>4</v>
      </c>
      <c r="FT18" s="435">
        <f t="shared" si="67"/>
        <v>18</v>
      </c>
      <c r="FU18" s="142"/>
      <c r="FV18" s="143">
        <v>8</v>
      </c>
      <c r="FW18" s="144"/>
      <c r="FX18" s="134">
        <f t="shared" si="40"/>
        <v>4</v>
      </c>
      <c r="FY18" s="134">
        <f t="shared" si="40"/>
        <v>18</v>
      </c>
      <c r="FZ18" s="454">
        <v>4</v>
      </c>
      <c r="GA18" s="452">
        <f>FZ7-FY18</f>
        <v>-2</v>
      </c>
      <c r="GB18" s="135">
        <f t="shared" si="41"/>
        <v>0</v>
      </c>
      <c r="GC18" s="784">
        <f t="shared" si="42"/>
        <v>0</v>
      </c>
      <c r="GD18" s="782">
        <f t="shared" si="43"/>
        <v>2</v>
      </c>
      <c r="GE18" s="137"/>
      <c r="GF18" s="158"/>
      <c r="GG18" s="127">
        <v>8</v>
      </c>
      <c r="GH18" s="433">
        <f t="shared" si="68"/>
        <v>242</v>
      </c>
      <c r="GI18" s="434">
        <v>381</v>
      </c>
      <c r="GJ18" s="432">
        <f t="shared" si="69"/>
        <v>4</v>
      </c>
      <c r="GK18" s="435">
        <f t="shared" si="69"/>
        <v>18</v>
      </c>
      <c r="GL18" s="142"/>
      <c r="GM18" s="143">
        <v>8</v>
      </c>
      <c r="GN18" s="144"/>
      <c r="GO18" s="134">
        <f t="shared" si="44"/>
        <v>4</v>
      </c>
      <c r="GP18" s="134">
        <f t="shared" si="44"/>
        <v>18</v>
      </c>
      <c r="GQ18" s="454">
        <v>4</v>
      </c>
      <c r="GR18" s="452">
        <f>GQ7-GP18</f>
        <v>-5</v>
      </c>
      <c r="GS18" s="135">
        <f t="shared" si="45"/>
        <v>0</v>
      </c>
      <c r="GT18" s="784">
        <f t="shared" si="46"/>
        <v>0</v>
      </c>
      <c r="GU18" s="782">
        <f t="shared" si="47"/>
        <v>2</v>
      </c>
      <c r="GV18" s="145"/>
      <c r="GW18" s="436"/>
    </row>
    <row r="19" spans="1:205" s="437" customFormat="1" ht="16" customHeight="1" thickBot="1">
      <c r="A19" s="438"/>
      <c r="B19" s="127">
        <v>9</v>
      </c>
      <c r="C19" s="128">
        <v>293</v>
      </c>
      <c r="D19" s="128">
        <v>310</v>
      </c>
      <c r="E19" s="129">
        <v>4</v>
      </c>
      <c r="F19" s="130">
        <v>8</v>
      </c>
      <c r="G19" s="131"/>
      <c r="H19" s="132">
        <v>9</v>
      </c>
      <c r="I19" s="133"/>
      <c r="J19" s="134">
        <f t="shared" si="0"/>
        <v>4</v>
      </c>
      <c r="K19" s="134">
        <f t="shared" si="0"/>
        <v>8</v>
      </c>
      <c r="L19" s="455">
        <v>6</v>
      </c>
      <c r="M19" s="452">
        <f>L7-K19</f>
        <v>9</v>
      </c>
      <c r="N19" s="135">
        <f t="shared" si="1"/>
        <v>1</v>
      </c>
      <c r="O19" s="784">
        <f t="shared" si="2"/>
        <v>-2</v>
      </c>
      <c r="P19" s="783">
        <f t="shared" si="3"/>
        <v>1</v>
      </c>
      <c r="Q19" s="137"/>
      <c r="R19" s="439"/>
      <c r="S19" s="127">
        <v>9</v>
      </c>
      <c r="T19" s="433">
        <f t="shared" si="48"/>
        <v>293</v>
      </c>
      <c r="U19" s="434">
        <v>381</v>
      </c>
      <c r="V19" s="432">
        <f t="shared" si="49"/>
        <v>4</v>
      </c>
      <c r="W19" s="435">
        <f t="shared" si="49"/>
        <v>8</v>
      </c>
      <c r="X19" s="142"/>
      <c r="Y19" s="143">
        <v>9</v>
      </c>
      <c r="Z19" s="144"/>
      <c r="AA19" s="134">
        <f t="shared" si="4"/>
        <v>4</v>
      </c>
      <c r="AB19" s="134">
        <f t="shared" si="4"/>
        <v>8</v>
      </c>
      <c r="AC19" s="455">
        <v>4</v>
      </c>
      <c r="AD19" s="452">
        <f>AC7-AB19</f>
        <v>15</v>
      </c>
      <c r="AE19" s="135">
        <f t="shared" si="5"/>
        <v>1</v>
      </c>
      <c r="AF19" s="784">
        <f t="shared" si="6"/>
        <v>0</v>
      </c>
      <c r="AG19" s="783">
        <f t="shared" si="7"/>
        <v>3</v>
      </c>
      <c r="AH19" s="137"/>
      <c r="AI19" s="439"/>
      <c r="AJ19" s="127">
        <v>9</v>
      </c>
      <c r="AK19" s="433">
        <f t="shared" si="50"/>
        <v>293</v>
      </c>
      <c r="AL19" s="434">
        <v>381</v>
      </c>
      <c r="AM19" s="432">
        <f t="shared" si="51"/>
        <v>4</v>
      </c>
      <c r="AN19" s="435">
        <f t="shared" si="51"/>
        <v>8</v>
      </c>
      <c r="AO19" s="142"/>
      <c r="AP19" s="143">
        <v>9</v>
      </c>
      <c r="AQ19" s="144"/>
      <c r="AR19" s="134">
        <f t="shared" si="8"/>
        <v>4</v>
      </c>
      <c r="AS19" s="134">
        <f t="shared" si="8"/>
        <v>8</v>
      </c>
      <c r="AT19" s="455">
        <v>6</v>
      </c>
      <c r="AU19" s="452">
        <f>AT7-AS19</f>
        <v>14</v>
      </c>
      <c r="AV19" s="135">
        <f t="shared" si="9"/>
        <v>1</v>
      </c>
      <c r="AW19" s="784">
        <f t="shared" si="10"/>
        <v>-2</v>
      </c>
      <c r="AX19" s="783">
        <f t="shared" si="11"/>
        <v>1</v>
      </c>
      <c r="AY19" s="137"/>
      <c r="AZ19" s="439"/>
      <c r="BA19" s="127">
        <v>9</v>
      </c>
      <c r="BB19" s="433">
        <f t="shared" si="52"/>
        <v>293</v>
      </c>
      <c r="BC19" s="434">
        <v>381</v>
      </c>
      <c r="BD19" s="432">
        <f t="shared" si="53"/>
        <v>4</v>
      </c>
      <c r="BE19" s="435">
        <f t="shared" si="53"/>
        <v>8</v>
      </c>
      <c r="BF19" s="142"/>
      <c r="BG19" s="143">
        <v>9</v>
      </c>
      <c r="BH19" s="144"/>
      <c r="BI19" s="134">
        <f t="shared" si="12"/>
        <v>4</v>
      </c>
      <c r="BJ19" s="134">
        <f t="shared" si="12"/>
        <v>8</v>
      </c>
      <c r="BK19" s="455">
        <v>4</v>
      </c>
      <c r="BL19" s="452">
        <f>BK7-BJ19</f>
        <v>6</v>
      </c>
      <c r="BM19" s="135">
        <f t="shared" si="13"/>
        <v>1</v>
      </c>
      <c r="BN19" s="784">
        <f t="shared" si="14"/>
        <v>0</v>
      </c>
      <c r="BO19" s="783">
        <f t="shared" si="15"/>
        <v>3</v>
      </c>
      <c r="BP19" s="137"/>
      <c r="BQ19" s="439"/>
      <c r="BR19" s="127">
        <v>9</v>
      </c>
      <c r="BS19" s="433">
        <f t="shared" si="54"/>
        <v>293</v>
      </c>
      <c r="BT19" s="434">
        <v>381</v>
      </c>
      <c r="BU19" s="432">
        <f t="shared" si="55"/>
        <v>4</v>
      </c>
      <c r="BV19" s="435">
        <f t="shared" si="55"/>
        <v>8</v>
      </c>
      <c r="BW19" s="142"/>
      <c r="BX19" s="143">
        <v>9</v>
      </c>
      <c r="BY19" s="144"/>
      <c r="BZ19" s="134">
        <f t="shared" si="16"/>
        <v>4</v>
      </c>
      <c r="CA19" s="134">
        <f t="shared" si="16"/>
        <v>8</v>
      </c>
      <c r="CB19" s="455">
        <v>5</v>
      </c>
      <c r="CC19" s="452">
        <f>CB7-CA19</f>
        <v>14</v>
      </c>
      <c r="CD19" s="135">
        <f t="shared" si="17"/>
        <v>1</v>
      </c>
      <c r="CE19" s="784">
        <f t="shared" si="18"/>
        <v>-1</v>
      </c>
      <c r="CF19" s="783">
        <f t="shared" si="19"/>
        <v>2</v>
      </c>
      <c r="CG19" s="137"/>
      <c r="CH19" s="439"/>
      <c r="CI19" s="127">
        <v>9</v>
      </c>
      <c r="CJ19" s="433">
        <f t="shared" si="56"/>
        <v>293</v>
      </c>
      <c r="CK19" s="434">
        <v>381</v>
      </c>
      <c r="CL19" s="432">
        <f t="shared" si="57"/>
        <v>4</v>
      </c>
      <c r="CM19" s="435">
        <f t="shared" si="57"/>
        <v>8</v>
      </c>
      <c r="CN19" s="142"/>
      <c r="CO19" s="143">
        <v>9</v>
      </c>
      <c r="CP19" s="144"/>
      <c r="CQ19" s="134">
        <f t="shared" si="20"/>
        <v>4</v>
      </c>
      <c r="CR19" s="134">
        <f t="shared" si="20"/>
        <v>8</v>
      </c>
      <c r="CS19" s="455">
        <v>5</v>
      </c>
      <c r="CT19" s="452">
        <f>CS7-CR19</f>
        <v>14</v>
      </c>
      <c r="CU19" s="135">
        <f t="shared" si="21"/>
        <v>1</v>
      </c>
      <c r="CV19" s="784">
        <f t="shared" si="22"/>
        <v>-1</v>
      </c>
      <c r="CW19" s="783">
        <f t="shared" si="23"/>
        <v>2</v>
      </c>
      <c r="CX19" s="137"/>
      <c r="CY19" s="439"/>
      <c r="CZ19" s="127">
        <v>9</v>
      </c>
      <c r="DA19" s="433">
        <f t="shared" si="58"/>
        <v>293</v>
      </c>
      <c r="DB19" s="434">
        <v>381</v>
      </c>
      <c r="DC19" s="432">
        <f t="shared" si="59"/>
        <v>4</v>
      </c>
      <c r="DD19" s="435">
        <f t="shared" si="59"/>
        <v>8</v>
      </c>
      <c r="DE19" s="142"/>
      <c r="DF19" s="143">
        <v>9</v>
      </c>
      <c r="DG19" s="144"/>
      <c r="DH19" s="134">
        <f t="shared" si="24"/>
        <v>4</v>
      </c>
      <c r="DI19" s="134">
        <f t="shared" si="24"/>
        <v>8</v>
      </c>
      <c r="DJ19" s="455">
        <v>5</v>
      </c>
      <c r="DK19" s="452">
        <f>DJ7-DI19</f>
        <v>15</v>
      </c>
      <c r="DL19" s="135">
        <f t="shared" si="25"/>
        <v>1</v>
      </c>
      <c r="DM19" s="784">
        <f t="shared" si="26"/>
        <v>-1</v>
      </c>
      <c r="DN19" s="783">
        <f t="shared" si="27"/>
        <v>2</v>
      </c>
      <c r="DO19" s="137"/>
      <c r="DP19" s="439"/>
      <c r="DQ19" s="127">
        <v>9</v>
      </c>
      <c r="DR19" s="433">
        <f t="shared" si="60"/>
        <v>293</v>
      </c>
      <c r="DS19" s="434">
        <v>381</v>
      </c>
      <c r="DT19" s="432">
        <f t="shared" si="61"/>
        <v>4</v>
      </c>
      <c r="DU19" s="435">
        <f t="shared" si="61"/>
        <v>8</v>
      </c>
      <c r="DV19" s="142"/>
      <c r="DW19" s="143">
        <v>9</v>
      </c>
      <c r="DX19" s="144"/>
      <c r="DY19" s="134">
        <f t="shared" si="28"/>
        <v>4</v>
      </c>
      <c r="DZ19" s="134">
        <f t="shared" si="28"/>
        <v>8</v>
      </c>
      <c r="EA19" s="455">
        <v>5</v>
      </c>
      <c r="EB19" s="452">
        <f>EA7-DZ19</f>
        <v>8</v>
      </c>
      <c r="EC19" s="135">
        <f t="shared" si="29"/>
        <v>1</v>
      </c>
      <c r="ED19" s="784">
        <f t="shared" si="30"/>
        <v>-1</v>
      </c>
      <c r="EE19" s="783">
        <f t="shared" si="31"/>
        <v>2</v>
      </c>
      <c r="EF19" s="137"/>
      <c r="EG19" s="439"/>
      <c r="EH19" s="127">
        <v>9</v>
      </c>
      <c r="EI19" s="433">
        <f t="shared" si="62"/>
        <v>293</v>
      </c>
      <c r="EJ19" s="434">
        <v>381</v>
      </c>
      <c r="EK19" s="432">
        <f t="shared" si="63"/>
        <v>4</v>
      </c>
      <c r="EL19" s="435">
        <f t="shared" si="63"/>
        <v>8</v>
      </c>
      <c r="EM19" s="142"/>
      <c r="EN19" s="143">
        <v>9</v>
      </c>
      <c r="EO19" s="144"/>
      <c r="EP19" s="134">
        <f t="shared" si="32"/>
        <v>4</v>
      </c>
      <c r="EQ19" s="134">
        <f t="shared" si="32"/>
        <v>8</v>
      </c>
      <c r="ER19" s="455">
        <v>3</v>
      </c>
      <c r="ES19" s="452">
        <f>ER7-EQ19</f>
        <v>-2</v>
      </c>
      <c r="ET19" s="135">
        <f t="shared" si="33"/>
        <v>0</v>
      </c>
      <c r="EU19" s="784">
        <f t="shared" si="34"/>
        <v>1</v>
      </c>
      <c r="EV19" s="783">
        <f t="shared" si="35"/>
        <v>3</v>
      </c>
      <c r="EW19" s="137"/>
      <c r="EX19" s="439"/>
      <c r="EY19" s="127">
        <v>9</v>
      </c>
      <c r="EZ19" s="433">
        <f t="shared" si="64"/>
        <v>293</v>
      </c>
      <c r="FA19" s="434">
        <v>381</v>
      </c>
      <c r="FB19" s="432">
        <f t="shared" si="65"/>
        <v>4</v>
      </c>
      <c r="FC19" s="435">
        <f t="shared" si="65"/>
        <v>8</v>
      </c>
      <c r="FD19" s="142"/>
      <c r="FE19" s="143">
        <v>9</v>
      </c>
      <c r="FF19" s="144"/>
      <c r="FG19" s="134">
        <f t="shared" si="36"/>
        <v>4</v>
      </c>
      <c r="FH19" s="134">
        <f t="shared" si="36"/>
        <v>8</v>
      </c>
      <c r="FI19" s="455">
        <v>7</v>
      </c>
      <c r="FJ19" s="452">
        <f>FI7-FH19</f>
        <v>20</v>
      </c>
      <c r="FK19" s="135">
        <f t="shared" si="37"/>
        <v>2</v>
      </c>
      <c r="FL19" s="784">
        <f t="shared" si="38"/>
        <v>-3</v>
      </c>
      <c r="FM19" s="783">
        <f t="shared" si="39"/>
        <v>1</v>
      </c>
      <c r="FN19" s="137"/>
      <c r="FO19" s="439"/>
      <c r="FP19" s="127">
        <v>9</v>
      </c>
      <c r="FQ19" s="433">
        <f t="shared" si="66"/>
        <v>293</v>
      </c>
      <c r="FR19" s="434">
        <v>381</v>
      </c>
      <c r="FS19" s="432">
        <f t="shared" si="67"/>
        <v>4</v>
      </c>
      <c r="FT19" s="435">
        <f t="shared" si="67"/>
        <v>8</v>
      </c>
      <c r="FU19" s="142"/>
      <c r="FV19" s="143">
        <v>9</v>
      </c>
      <c r="FW19" s="144"/>
      <c r="FX19" s="134">
        <f t="shared" si="40"/>
        <v>4</v>
      </c>
      <c r="FY19" s="134">
        <f t="shared" si="40"/>
        <v>8</v>
      </c>
      <c r="FZ19" s="455">
        <v>5</v>
      </c>
      <c r="GA19" s="452">
        <f>FZ7-FY19</f>
        <v>8</v>
      </c>
      <c r="GB19" s="135">
        <f t="shared" si="41"/>
        <v>1</v>
      </c>
      <c r="GC19" s="784">
        <f t="shared" si="42"/>
        <v>-1</v>
      </c>
      <c r="GD19" s="783">
        <f t="shared" si="43"/>
        <v>2</v>
      </c>
      <c r="GE19" s="137"/>
      <c r="GF19" s="439"/>
      <c r="GG19" s="127">
        <v>9</v>
      </c>
      <c r="GH19" s="433">
        <f t="shared" si="68"/>
        <v>293</v>
      </c>
      <c r="GI19" s="434">
        <v>381</v>
      </c>
      <c r="GJ19" s="432">
        <f t="shared" si="69"/>
        <v>4</v>
      </c>
      <c r="GK19" s="435">
        <f t="shared" si="69"/>
        <v>8</v>
      </c>
      <c r="GL19" s="142"/>
      <c r="GM19" s="143">
        <v>9</v>
      </c>
      <c r="GN19" s="144"/>
      <c r="GO19" s="134">
        <f t="shared" si="44"/>
        <v>4</v>
      </c>
      <c r="GP19" s="134">
        <f t="shared" si="44"/>
        <v>8</v>
      </c>
      <c r="GQ19" s="455">
        <v>5</v>
      </c>
      <c r="GR19" s="452">
        <f>GQ7-GP19</f>
        <v>5</v>
      </c>
      <c r="GS19" s="135">
        <f t="shared" si="45"/>
        <v>1</v>
      </c>
      <c r="GT19" s="784">
        <f t="shared" si="46"/>
        <v>-1</v>
      </c>
      <c r="GU19" s="783">
        <f t="shared" si="47"/>
        <v>2</v>
      </c>
      <c r="GV19" s="145"/>
      <c r="GW19" s="436"/>
    </row>
    <row r="20" spans="1:205" s="437" customFormat="1" ht="4.95" customHeight="1" thickBot="1">
      <c r="A20" s="431"/>
      <c r="B20" s="150"/>
      <c r="C20" s="151"/>
      <c r="D20" s="151"/>
      <c r="E20" s="151"/>
      <c r="F20" s="152"/>
      <c r="G20" s="131"/>
      <c r="H20" s="153"/>
      <c r="I20" s="153"/>
      <c r="J20" s="154"/>
      <c r="K20" s="154"/>
      <c r="L20" s="155"/>
      <c r="M20" s="156"/>
      <c r="N20" s="156"/>
      <c r="O20" s="156"/>
      <c r="P20" s="157"/>
      <c r="Q20" s="158"/>
      <c r="R20" s="158"/>
      <c r="S20" s="150"/>
      <c r="T20" s="440"/>
      <c r="U20" s="440"/>
      <c r="V20" s="440"/>
      <c r="W20" s="440"/>
      <c r="X20" s="142"/>
      <c r="Y20" s="159"/>
      <c r="Z20" s="159"/>
      <c r="AA20" s="154"/>
      <c r="AB20" s="154"/>
      <c r="AC20" s="155"/>
      <c r="AD20" s="156"/>
      <c r="AE20" s="156"/>
      <c r="AF20" s="156"/>
      <c r="AG20" s="157"/>
      <c r="AH20" s="158"/>
      <c r="AI20" s="158"/>
      <c r="AJ20" s="150"/>
      <c r="AK20" s="440"/>
      <c r="AL20" s="440"/>
      <c r="AM20" s="440"/>
      <c r="AN20" s="440"/>
      <c r="AO20" s="142"/>
      <c r="AP20" s="159"/>
      <c r="AQ20" s="159"/>
      <c r="AR20" s="154"/>
      <c r="AS20" s="154"/>
      <c r="AT20" s="155"/>
      <c r="AU20" s="156"/>
      <c r="AV20" s="156"/>
      <c r="AW20" s="156"/>
      <c r="AX20" s="157"/>
      <c r="AY20" s="158"/>
      <c r="AZ20" s="158"/>
      <c r="BA20" s="150"/>
      <c r="BB20" s="440"/>
      <c r="BC20" s="440"/>
      <c r="BD20" s="440"/>
      <c r="BE20" s="440"/>
      <c r="BF20" s="142"/>
      <c r="BG20" s="159"/>
      <c r="BH20" s="159"/>
      <c r="BI20" s="154"/>
      <c r="BJ20" s="154"/>
      <c r="BK20" s="155"/>
      <c r="BL20" s="156"/>
      <c r="BM20" s="156"/>
      <c r="BN20" s="156"/>
      <c r="BO20" s="157"/>
      <c r="BP20" s="158"/>
      <c r="BQ20" s="158"/>
      <c r="BR20" s="150"/>
      <c r="BS20" s="440"/>
      <c r="BT20" s="440"/>
      <c r="BU20" s="440"/>
      <c r="BV20" s="440"/>
      <c r="BW20" s="142"/>
      <c r="BX20" s="159"/>
      <c r="BY20" s="159"/>
      <c r="BZ20" s="154"/>
      <c r="CA20" s="154"/>
      <c r="CB20" s="155"/>
      <c r="CC20" s="156"/>
      <c r="CD20" s="156"/>
      <c r="CE20" s="156"/>
      <c r="CF20" s="157"/>
      <c r="CG20" s="158"/>
      <c r="CH20" s="158"/>
      <c r="CI20" s="150"/>
      <c r="CJ20" s="440"/>
      <c r="CK20" s="440"/>
      <c r="CL20" s="440"/>
      <c r="CM20" s="440"/>
      <c r="CN20" s="142"/>
      <c r="CO20" s="159"/>
      <c r="CP20" s="159"/>
      <c r="CQ20" s="154"/>
      <c r="CR20" s="154"/>
      <c r="CS20" s="155"/>
      <c r="CT20" s="156"/>
      <c r="CU20" s="156"/>
      <c r="CV20" s="156"/>
      <c r="CW20" s="157"/>
      <c r="CX20" s="158"/>
      <c r="CY20" s="158"/>
      <c r="CZ20" s="150"/>
      <c r="DA20" s="440"/>
      <c r="DB20" s="440"/>
      <c r="DC20" s="440"/>
      <c r="DD20" s="440"/>
      <c r="DE20" s="142"/>
      <c r="DF20" s="159"/>
      <c r="DG20" s="159"/>
      <c r="DH20" s="154"/>
      <c r="DI20" s="154"/>
      <c r="DJ20" s="155"/>
      <c r="DK20" s="156"/>
      <c r="DL20" s="156"/>
      <c r="DM20" s="156"/>
      <c r="DN20" s="157"/>
      <c r="DO20" s="158"/>
      <c r="DP20" s="158"/>
      <c r="DQ20" s="150"/>
      <c r="DR20" s="440"/>
      <c r="DS20" s="440"/>
      <c r="DT20" s="440"/>
      <c r="DU20" s="440"/>
      <c r="DV20" s="142"/>
      <c r="DW20" s="159"/>
      <c r="DX20" s="159"/>
      <c r="DY20" s="154"/>
      <c r="DZ20" s="154"/>
      <c r="EA20" s="155"/>
      <c r="EB20" s="156"/>
      <c r="EC20" s="156"/>
      <c r="ED20" s="156"/>
      <c r="EE20" s="157"/>
      <c r="EF20" s="158"/>
      <c r="EG20" s="158"/>
      <c r="EH20" s="150"/>
      <c r="EI20" s="440"/>
      <c r="EJ20" s="440"/>
      <c r="EK20" s="440"/>
      <c r="EL20" s="440"/>
      <c r="EM20" s="142"/>
      <c r="EN20" s="159"/>
      <c r="EO20" s="159"/>
      <c r="EP20" s="154"/>
      <c r="EQ20" s="154"/>
      <c r="ER20" s="155"/>
      <c r="ES20" s="156"/>
      <c r="ET20" s="156"/>
      <c r="EU20" s="156"/>
      <c r="EV20" s="157"/>
      <c r="EW20" s="158"/>
      <c r="EX20" s="158"/>
      <c r="EY20" s="150"/>
      <c r="EZ20" s="440"/>
      <c r="FA20" s="440"/>
      <c r="FB20" s="440"/>
      <c r="FC20" s="440"/>
      <c r="FD20" s="142"/>
      <c r="FE20" s="159"/>
      <c r="FF20" s="159"/>
      <c r="FG20" s="154"/>
      <c r="FH20" s="154"/>
      <c r="FI20" s="155"/>
      <c r="FJ20" s="156"/>
      <c r="FK20" s="156"/>
      <c r="FL20" s="156"/>
      <c r="FM20" s="157"/>
      <c r="FN20" s="158"/>
      <c r="FO20" s="158"/>
      <c r="FP20" s="150"/>
      <c r="FQ20" s="440"/>
      <c r="FR20" s="440"/>
      <c r="FS20" s="440"/>
      <c r="FT20" s="440"/>
      <c r="FU20" s="142"/>
      <c r="FV20" s="159"/>
      <c r="FW20" s="159"/>
      <c r="FX20" s="154"/>
      <c r="FY20" s="154"/>
      <c r="FZ20" s="155"/>
      <c r="GA20" s="156"/>
      <c r="GB20" s="156"/>
      <c r="GC20" s="156"/>
      <c r="GD20" s="157"/>
      <c r="GE20" s="158"/>
      <c r="GF20" s="158"/>
      <c r="GG20" s="150"/>
      <c r="GH20" s="440"/>
      <c r="GI20" s="440"/>
      <c r="GJ20" s="440"/>
      <c r="GK20" s="440"/>
      <c r="GL20" s="142"/>
      <c r="GM20" s="159"/>
      <c r="GN20" s="159"/>
      <c r="GO20" s="154"/>
      <c r="GP20" s="154"/>
      <c r="GQ20" s="155"/>
      <c r="GR20" s="156"/>
      <c r="GS20" s="156"/>
      <c r="GT20" s="156"/>
      <c r="GU20" s="157"/>
      <c r="GV20" s="145"/>
      <c r="GW20" s="436"/>
    </row>
    <row r="21" spans="1:205" s="437" customFormat="1" ht="18" customHeight="1" thickBot="1">
      <c r="A21" s="431"/>
      <c r="B21" s="127" t="s">
        <v>43</v>
      </c>
      <c r="C21" s="160">
        <f>SUM(C11:C19)</f>
        <v>2580</v>
      </c>
      <c r="D21" s="160">
        <f>SUM(D11:D19)</f>
        <v>2958</v>
      </c>
      <c r="E21" s="161">
        <f>SUM(E11:E19)</f>
        <v>36</v>
      </c>
      <c r="F21" s="162" t="s">
        <v>43</v>
      </c>
      <c r="G21" s="131"/>
      <c r="H21" s="163" t="s">
        <v>44</v>
      </c>
      <c r="I21" s="133"/>
      <c r="J21" s="134"/>
      <c r="K21" s="134"/>
      <c r="L21" s="164">
        <f>SUM(L11:L19)</f>
        <v>43</v>
      </c>
      <c r="M21" s="165"/>
      <c r="N21" s="166"/>
      <c r="O21" s="167"/>
      <c r="P21" s="164">
        <f>SUM(P11:P20)</f>
        <v>19</v>
      </c>
      <c r="Q21" s="137"/>
      <c r="R21" s="158"/>
      <c r="S21" s="127" t="s">
        <v>43</v>
      </c>
      <c r="T21" s="444">
        <f>SUM(T11:T19)</f>
        <v>2580</v>
      </c>
      <c r="U21" s="441">
        <f>SUM(U11:U19)</f>
        <v>3429</v>
      </c>
      <c r="V21" s="442">
        <f>SUM(V11:V19)</f>
        <v>36</v>
      </c>
      <c r="W21" s="435" t="s">
        <v>43</v>
      </c>
      <c r="X21" s="142"/>
      <c r="Y21" s="169" t="s">
        <v>44</v>
      </c>
      <c r="Z21" s="144"/>
      <c r="AA21" s="134"/>
      <c r="AB21" s="134"/>
      <c r="AC21" s="164">
        <f>SUM(AC11:AC19)</f>
        <v>47</v>
      </c>
      <c r="AD21" s="165"/>
      <c r="AE21" s="166"/>
      <c r="AF21" s="167"/>
      <c r="AG21" s="164">
        <f>SUM(AG11:AG20)</f>
        <v>18</v>
      </c>
      <c r="AH21" s="137"/>
      <c r="AI21" s="158"/>
      <c r="AJ21" s="127" t="s">
        <v>43</v>
      </c>
      <c r="AK21" s="444">
        <f>SUM(AK11:AK19)</f>
        <v>2580</v>
      </c>
      <c r="AL21" s="441">
        <f>SUM(AL11:AL19)</f>
        <v>3429</v>
      </c>
      <c r="AM21" s="442">
        <f>SUM(AM11:AM19)</f>
        <v>36</v>
      </c>
      <c r="AN21" s="435" t="s">
        <v>43</v>
      </c>
      <c r="AO21" s="142"/>
      <c r="AP21" s="169" t="s">
        <v>44</v>
      </c>
      <c r="AQ21" s="144"/>
      <c r="AR21" s="134"/>
      <c r="AS21" s="134"/>
      <c r="AT21" s="164">
        <f>SUM(AT11:AT19)</f>
        <v>48</v>
      </c>
      <c r="AU21" s="165"/>
      <c r="AV21" s="166"/>
      <c r="AW21" s="167"/>
      <c r="AX21" s="164">
        <f>SUM(AX11:AX20)</f>
        <v>17</v>
      </c>
      <c r="AY21" s="137"/>
      <c r="AZ21" s="158"/>
      <c r="BA21" s="127" t="s">
        <v>43</v>
      </c>
      <c r="BB21" s="444">
        <f>SUM(BB11:BB19)</f>
        <v>2580</v>
      </c>
      <c r="BC21" s="441">
        <f>SUM(BC11:BC19)</f>
        <v>3429</v>
      </c>
      <c r="BD21" s="442">
        <f>SUM(BD11:BD19)</f>
        <v>36</v>
      </c>
      <c r="BE21" s="435" t="s">
        <v>43</v>
      </c>
      <c r="BF21" s="142"/>
      <c r="BG21" s="169" t="s">
        <v>44</v>
      </c>
      <c r="BH21" s="144"/>
      <c r="BI21" s="134"/>
      <c r="BJ21" s="134"/>
      <c r="BK21" s="164">
        <f>SUM(BK11:BK19)</f>
        <v>43</v>
      </c>
      <c r="BL21" s="165"/>
      <c r="BM21" s="166"/>
      <c r="BN21" s="167"/>
      <c r="BO21" s="164">
        <f>SUM(BO11:BO20)</f>
        <v>18</v>
      </c>
      <c r="BP21" s="137"/>
      <c r="BQ21" s="158"/>
      <c r="BR21" s="127" t="s">
        <v>43</v>
      </c>
      <c r="BS21" s="444">
        <f>SUM(BS11:BS19)</f>
        <v>2580</v>
      </c>
      <c r="BT21" s="441">
        <f>SUM(BT11:BT19)</f>
        <v>3429</v>
      </c>
      <c r="BU21" s="442">
        <f>SUM(BU11:BU19)</f>
        <v>36</v>
      </c>
      <c r="BV21" s="435" t="s">
        <v>43</v>
      </c>
      <c r="BW21" s="142"/>
      <c r="BX21" s="169" t="s">
        <v>44</v>
      </c>
      <c r="BY21" s="144"/>
      <c r="BZ21" s="134"/>
      <c r="CA21" s="134"/>
      <c r="CB21" s="164">
        <f>SUM(CB11:CB19)</f>
        <v>43</v>
      </c>
      <c r="CC21" s="165"/>
      <c r="CD21" s="166"/>
      <c r="CE21" s="167"/>
      <c r="CF21" s="164">
        <f>SUM(CF11:CF20)</f>
        <v>22</v>
      </c>
      <c r="CG21" s="137"/>
      <c r="CH21" s="158"/>
      <c r="CI21" s="127" t="s">
        <v>43</v>
      </c>
      <c r="CJ21" s="444">
        <f>SUM(CJ11:CJ19)</f>
        <v>2580</v>
      </c>
      <c r="CK21" s="441">
        <f>SUM(CK11:CK19)</f>
        <v>3429</v>
      </c>
      <c r="CL21" s="442">
        <f>SUM(CL11:CL19)</f>
        <v>36</v>
      </c>
      <c r="CM21" s="435" t="s">
        <v>43</v>
      </c>
      <c r="CN21" s="142"/>
      <c r="CO21" s="169" t="s">
        <v>44</v>
      </c>
      <c r="CP21" s="144"/>
      <c r="CQ21" s="134"/>
      <c r="CR21" s="134"/>
      <c r="CS21" s="164">
        <f>SUM(CS11:CS19)</f>
        <v>50</v>
      </c>
      <c r="CT21" s="165"/>
      <c r="CU21" s="166"/>
      <c r="CV21" s="167"/>
      <c r="CW21" s="164">
        <f>SUM(CW11:CW20)</f>
        <v>15</v>
      </c>
      <c r="CX21" s="137"/>
      <c r="CY21" s="158"/>
      <c r="CZ21" s="127" t="s">
        <v>43</v>
      </c>
      <c r="DA21" s="444">
        <f>SUM(DA11:DA19)</f>
        <v>2580</v>
      </c>
      <c r="DB21" s="441">
        <f>SUM(DB11:DB19)</f>
        <v>3429</v>
      </c>
      <c r="DC21" s="442">
        <f>SUM(DC11:DC19)</f>
        <v>36</v>
      </c>
      <c r="DD21" s="435" t="s">
        <v>43</v>
      </c>
      <c r="DE21" s="142"/>
      <c r="DF21" s="169" t="s">
        <v>44</v>
      </c>
      <c r="DG21" s="144"/>
      <c r="DH21" s="134"/>
      <c r="DI21" s="134"/>
      <c r="DJ21" s="164">
        <f>SUM(DJ11:DJ19)</f>
        <v>50</v>
      </c>
      <c r="DK21" s="165"/>
      <c r="DL21" s="166"/>
      <c r="DM21" s="167"/>
      <c r="DN21" s="164">
        <f>SUM(DN11:DN20)</f>
        <v>19</v>
      </c>
      <c r="DO21" s="137"/>
      <c r="DP21" s="158"/>
      <c r="DQ21" s="127" t="s">
        <v>43</v>
      </c>
      <c r="DR21" s="444">
        <f>SUM(DR11:DR19)</f>
        <v>2580</v>
      </c>
      <c r="DS21" s="441">
        <f>SUM(DS11:DS19)</f>
        <v>3429</v>
      </c>
      <c r="DT21" s="442">
        <f>SUM(DT11:DT19)</f>
        <v>36</v>
      </c>
      <c r="DU21" s="435" t="s">
        <v>43</v>
      </c>
      <c r="DV21" s="142"/>
      <c r="DW21" s="169" t="s">
        <v>44</v>
      </c>
      <c r="DX21" s="144"/>
      <c r="DY21" s="134"/>
      <c r="DZ21" s="134"/>
      <c r="EA21" s="164">
        <f>SUM(EA11:EA19)</f>
        <v>44</v>
      </c>
      <c r="EB21" s="165"/>
      <c r="EC21" s="166"/>
      <c r="ED21" s="167"/>
      <c r="EE21" s="164">
        <f>SUM(EE11:EE20)</f>
        <v>18</v>
      </c>
      <c r="EF21" s="137"/>
      <c r="EG21" s="158"/>
      <c r="EH21" s="127" t="s">
        <v>43</v>
      </c>
      <c r="EI21" s="444">
        <f>SUM(EI11:EI19)</f>
        <v>2580</v>
      </c>
      <c r="EJ21" s="441">
        <f>SUM(EJ11:EJ19)</f>
        <v>3429</v>
      </c>
      <c r="EK21" s="442">
        <f>SUM(EK11:EK19)</f>
        <v>36</v>
      </c>
      <c r="EL21" s="435" t="s">
        <v>43</v>
      </c>
      <c r="EM21" s="142"/>
      <c r="EN21" s="169" t="s">
        <v>44</v>
      </c>
      <c r="EO21" s="144"/>
      <c r="EP21" s="134"/>
      <c r="EQ21" s="134"/>
      <c r="ER21" s="164">
        <f>SUM(ER11:ER19)</f>
        <v>34</v>
      </c>
      <c r="ES21" s="165"/>
      <c r="ET21" s="166"/>
      <c r="EU21" s="167"/>
      <c r="EV21" s="164">
        <f>SUM(EV11:EV20)</f>
        <v>23</v>
      </c>
      <c r="EW21" s="137"/>
      <c r="EX21" s="158"/>
      <c r="EY21" s="127" t="s">
        <v>43</v>
      </c>
      <c r="EZ21" s="444">
        <f>SUM(EZ11:EZ19)</f>
        <v>2580</v>
      </c>
      <c r="FA21" s="441">
        <f>SUM(FA11:FA19)</f>
        <v>3429</v>
      </c>
      <c r="FB21" s="442">
        <f>SUM(FB11:FB19)</f>
        <v>36</v>
      </c>
      <c r="FC21" s="435" t="s">
        <v>43</v>
      </c>
      <c r="FD21" s="142"/>
      <c r="FE21" s="169" t="s">
        <v>44</v>
      </c>
      <c r="FF21" s="144"/>
      <c r="FG21" s="134"/>
      <c r="FH21" s="134"/>
      <c r="FI21" s="164">
        <f>SUM(FI11:FI19)</f>
        <v>56</v>
      </c>
      <c r="FJ21" s="165"/>
      <c r="FK21" s="166"/>
      <c r="FL21" s="167"/>
      <c r="FM21" s="164">
        <f>SUM(FM11:FM20)</f>
        <v>12</v>
      </c>
      <c r="FN21" s="137"/>
      <c r="FO21" s="158"/>
      <c r="FP21" s="127" t="s">
        <v>43</v>
      </c>
      <c r="FQ21" s="444">
        <f>SUM(FQ11:FQ19)</f>
        <v>2580</v>
      </c>
      <c r="FR21" s="441">
        <f>SUM(FR11:FR19)</f>
        <v>3429</v>
      </c>
      <c r="FS21" s="442">
        <f>SUM(FS11:FS19)</f>
        <v>36</v>
      </c>
      <c r="FT21" s="435" t="s">
        <v>43</v>
      </c>
      <c r="FU21" s="142"/>
      <c r="FV21" s="169" t="s">
        <v>44</v>
      </c>
      <c r="FW21" s="144"/>
      <c r="FX21" s="134"/>
      <c r="FY21" s="134"/>
      <c r="FZ21" s="164">
        <f>SUM(FZ11:FZ19)</f>
        <v>38</v>
      </c>
      <c r="GA21" s="165"/>
      <c r="GB21" s="166"/>
      <c r="GC21" s="167"/>
      <c r="GD21" s="164">
        <f>SUM(GD11:GD20)</f>
        <v>24</v>
      </c>
      <c r="GE21" s="137"/>
      <c r="GF21" s="158"/>
      <c r="GG21" s="127" t="s">
        <v>43</v>
      </c>
      <c r="GH21" s="444">
        <f>SUM(GH11:GH19)</f>
        <v>2580</v>
      </c>
      <c r="GI21" s="441">
        <f>SUM(GI11:GI19)</f>
        <v>3429</v>
      </c>
      <c r="GJ21" s="442">
        <f>SUM(GJ11:GJ19)</f>
        <v>36</v>
      </c>
      <c r="GK21" s="435" t="s">
        <v>43</v>
      </c>
      <c r="GL21" s="142"/>
      <c r="GM21" s="169" t="s">
        <v>44</v>
      </c>
      <c r="GN21" s="144"/>
      <c r="GO21" s="134"/>
      <c r="GP21" s="134"/>
      <c r="GQ21" s="164">
        <f>SUM(GQ11:GQ19)</f>
        <v>46</v>
      </c>
      <c r="GR21" s="165"/>
      <c r="GS21" s="166"/>
      <c r="GT21" s="167"/>
      <c r="GU21" s="164">
        <f>SUM(GU11:GU20)</f>
        <v>14</v>
      </c>
      <c r="GV21" s="145"/>
      <c r="GW21" s="436"/>
    </row>
    <row r="22" spans="1:205" s="437" customFormat="1" ht="4.95" customHeight="1" thickBot="1">
      <c r="A22" s="431"/>
      <c r="B22" s="150"/>
      <c r="C22" s="151"/>
      <c r="D22" s="151"/>
      <c r="E22" s="151"/>
      <c r="F22" s="152"/>
      <c r="G22" s="131"/>
      <c r="H22" s="153"/>
      <c r="I22" s="153"/>
      <c r="J22" s="154"/>
      <c r="K22" s="154"/>
      <c r="L22" s="170"/>
      <c r="M22" s="171"/>
      <c r="N22" s="171"/>
      <c r="O22" s="171"/>
      <c r="P22" s="172"/>
      <c r="Q22" s="158"/>
      <c r="R22" s="158"/>
      <c r="S22" s="150"/>
      <c r="T22" s="440"/>
      <c r="U22" s="440"/>
      <c r="V22" s="440"/>
      <c r="W22" s="440"/>
      <c r="X22" s="142"/>
      <c r="Y22" s="159"/>
      <c r="Z22" s="159"/>
      <c r="AA22" s="154"/>
      <c r="AB22" s="154"/>
      <c r="AC22" s="170"/>
      <c r="AD22" s="171"/>
      <c r="AE22" s="171"/>
      <c r="AF22" s="171"/>
      <c r="AG22" s="172"/>
      <c r="AH22" s="158"/>
      <c r="AI22" s="158"/>
      <c r="AJ22" s="150"/>
      <c r="AK22" s="440"/>
      <c r="AL22" s="440"/>
      <c r="AM22" s="440"/>
      <c r="AN22" s="440"/>
      <c r="AO22" s="142"/>
      <c r="AP22" s="159"/>
      <c r="AQ22" s="159"/>
      <c r="AR22" s="154"/>
      <c r="AS22" s="154"/>
      <c r="AT22" s="170"/>
      <c r="AU22" s="171"/>
      <c r="AV22" s="171"/>
      <c r="AW22" s="171"/>
      <c r="AX22" s="172"/>
      <c r="AY22" s="158"/>
      <c r="AZ22" s="158"/>
      <c r="BA22" s="150"/>
      <c r="BB22" s="440"/>
      <c r="BC22" s="440"/>
      <c r="BD22" s="440"/>
      <c r="BE22" s="440"/>
      <c r="BF22" s="142"/>
      <c r="BG22" s="159"/>
      <c r="BH22" s="159"/>
      <c r="BI22" s="154"/>
      <c r="BJ22" s="154"/>
      <c r="BK22" s="170"/>
      <c r="BL22" s="171"/>
      <c r="BM22" s="171"/>
      <c r="BN22" s="171"/>
      <c r="BO22" s="172"/>
      <c r="BP22" s="158"/>
      <c r="BQ22" s="158"/>
      <c r="BR22" s="150"/>
      <c r="BS22" s="440"/>
      <c r="BT22" s="440"/>
      <c r="BU22" s="440"/>
      <c r="BV22" s="440"/>
      <c r="BW22" s="142"/>
      <c r="BX22" s="159"/>
      <c r="BY22" s="159"/>
      <c r="BZ22" s="154"/>
      <c r="CA22" s="154"/>
      <c r="CB22" s="170"/>
      <c r="CC22" s="171"/>
      <c r="CD22" s="171"/>
      <c r="CE22" s="171"/>
      <c r="CF22" s="172"/>
      <c r="CG22" s="158"/>
      <c r="CH22" s="158"/>
      <c r="CI22" s="150"/>
      <c r="CJ22" s="440"/>
      <c r="CK22" s="440"/>
      <c r="CL22" s="440"/>
      <c r="CM22" s="440"/>
      <c r="CN22" s="142"/>
      <c r="CO22" s="159"/>
      <c r="CP22" s="159"/>
      <c r="CQ22" s="154"/>
      <c r="CR22" s="154"/>
      <c r="CS22" s="170"/>
      <c r="CT22" s="171"/>
      <c r="CU22" s="171"/>
      <c r="CV22" s="171"/>
      <c r="CW22" s="172"/>
      <c r="CX22" s="158"/>
      <c r="CY22" s="158"/>
      <c r="CZ22" s="150"/>
      <c r="DA22" s="440"/>
      <c r="DB22" s="440"/>
      <c r="DC22" s="440"/>
      <c r="DD22" s="440"/>
      <c r="DE22" s="142"/>
      <c r="DF22" s="159"/>
      <c r="DG22" s="159"/>
      <c r="DH22" s="154"/>
      <c r="DI22" s="154"/>
      <c r="DJ22" s="170"/>
      <c r="DK22" s="171"/>
      <c r="DL22" s="171"/>
      <c r="DM22" s="171"/>
      <c r="DN22" s="172"/>
      <c r="DO22" s="158"/>
      <c r="DP22" s="158"/>
      <c r="DQ22" s="150"/>
      <c r="DR22" s="440"/>
      <c r="DS22" s="440"/>
      <c r="DT22" s="440"/>
      <c r="DU22" s="440"/>
      <c r="DV22" s="142"/>
      <c r="DW22" s="159"/>
      <c r="DX22" s="159"/>
      <c r="DY22" s="154"/>
      <c r="DZ22" s="154"/>
      <c r="EA22" s="170"/>
      <c r="EB22" s="171"/>
      <c r="EC22" s="171"/>
      <c r="ED22" s="171"/>
      <c r="EE22" s="172"/>
      <c r="EF22" s="158"/>
      <c r="EG22" s="158"/>
      <c r="EH22" s="150"/>
      <c r="EI22" s="440"/>
      <c r="EJ22" s="440"/>
      <c r="EK22" s="440"/>
      <c r="EL22" s="440"/>
      <c r="EM22" s="142"/>
      <c r="EN22" s="159"/>
      <c r="EO22" s="159"/>
      <c r="EP22" s="154"/>
      <c r="EQ22" s="154"/>
      <c r="ER22" s="170"/>
      <c r="ES22" s="171"/>
      <c r="ET22" s="171"/>
      <c r="EU22" s="171"/>
      <c r="EV22" s="172"/>
      <c r="EW22" s="158"/>
      <c r="EX22" s="158"/>
      <c r="EY22" s="150"/>
      <c r="EZ22" s="440"/>
      <c r="FA22" s="440"/>
      <c r="FB22" s="440"/>
      <c r="FC22" s="440"/>
      <c r="FD22" s="142"/>
      <c r="FE22" s="159"/>
      <c r="FF22" s="159"/>
      <c r="FG22" s="154"/>
      <c r="FH22" s="154"/>
      <c r="FI22" s="170"/>
      <c r="FJ22" s="171"/>
      <c r="FK22" s="171"/>
      <c r="FL22" s="171"/>
      <c r="FM22" s="172"/>
      <c r="FN22" s="158"/>
      <c r="FO22" s="158"/>
      <c r="FP22" s="150"/>
      <c r="FQ22" s="440"/>
      <c r="FR22" s="440"/>
      <c r="FS22" s="440"/>
      <c r="FT22" s="440"/>
      <c r="FU22" s="142"/>
      <c r="FV22" s="159"/>
      <c r="FW22" s="159"/>
      <c r="FX22" s="154"/>
      <c r="FY22" s="154"/>
      <c r="FZ22" s="170"/>
      <c r="GA22" s="171"/>
      <c r="GB22" s="171"/>
      <c r="GC22" s="171"/>
      <c r="GD22" s="172"/>
      <c r="GE22" s="158"/>
      <c r="GF22" s="158"/>
      <c r="GG22" s="150"/>
      <c r="GH22" s="440"/>
      <c r="GI22" s="440"/>
      <c r="GJ22" s="440"/>
      <c r="GK22" s="440"/>
      <c r="GL22" s="142"/>
      <c r="GM22" s="159"/>
      <c r="GN22" s="159"/>
      <c r="GO22" s="154"/>
      <c r="GP22" s="154"/>
      <c r="GQ22" s="170"/>
      <c r="GR22" s="171"/>
      <c r="GS22" s="171"/>
      <c r="GT22" s="171"/>
      <c r="GU22" s="172"/>
      <c r="GV22" s="145"/>
      <c r="GW22" s="436"/>
    </row>
    <row r="23" spans="1:205" s="437" customFormat="1" ht="16" customHeight="1">
      <c r="A23" s="431"/>
      <c r="B23" s="127">
        <v>10</v>
      </c>
      <c r="C23" s="128">
        <v>134</v>
      </c>
      <c r="D23" s="128">
        <v>336</v>
      </c>
      <c r="E23" s="129">
        <v>3</v>
      </c>
      <c r="F23" s="130">
        <v>9</v>
      </c>
      <c r="G23" s="131"/>
      <c r="H23" s="132">
        <v>10</v>
      </c>
      <c r="I23" s="133"/>
      <c r="J23" s="134">
        <f t="shared" ref="J23:K31" si="70">E23</f>
        <v>3</v>
      </c>
      <c r="K23" s="134">
        <f t="shared" si="70"/>
        <v>9</v>
      </c>
      <c r="L23" s="456">
        <v>4</v>
      </c>
      <c r="M23" s="452">
        <f>L7-K23</f>
        <v>8</v>
      </c>
      <c r="N23" s="135">
        <f t="shared" ref="N23:N31" si="71">IF(M23&lt;0,0,IF(M23&lt;18,1,IF(M23&lt;36,2,3)))</f>
        <v>1</v>
      </c>
      <c r="O23" s="784">
        <f t="shared" ref="O23:O31" si="72">J23-L23</f>
        <v>-1</v>
      </c>
      <c r="P23" s="781">
        <f t="shared" ref="P23:P31" si="73">IF(L23&lt;1,"",IF((2+O23+N23)&gt;-1,(2+O23+N23),0))</f>
        <v>2</v>
      </c>
      <c r="Q23" s="137"/>
      <c r="R23" s="158"/>
      <c r="S23" s="127">
        <v>10</v>
      </c>
      <c r="T23" s="433">
        <f>C23</f>
        <v>134</v>
      </c>
      <c r="U23" s="434">
        <v>336</v>
      </c>
      <c r="V23" s="432">
        <f>E23</f>
        <v>3</v>
      </c>
      <c r="W23" s="435">
        <f>F23</f>
        <v>9</v>
      </c>
      <c r="X23" s="142"/>
      <c r="Y23" s="143">
        <v>10</v>
      </c>
      <c r="Z23" s="144"/>
      <c r="AA23" s="134">
        <f t="shared" ref="AA23:AB31" si="74">V23</f>
        <v>3</v>
      </c>
      <c r="AB23" s="134">
        <f t="shared" si="74"/>
        <v>9</v>
      </c>
      <c r="AC23" s="456">
        <v>6</v>
      </c>
      <c r="AD23" s="452">
        <f>AC7-AB23</f>
        <v>14</v>
      </c>
      <c r="AE23" s="135">
        <f t="shared" ref="AE23:AE31" si="75">IF(AD23&lt;0,0,IF(AD23&lt;18,1,IF(AD23&lt;36,2,3)))</f>
        <v>1</v>
      </c>
      <c r="AF23" s="784">
        <f t="shared" ref="AF23:AF31" si="76">AA23-AC23</f>
        <v>-3</v>
      </c>
      <c r="AG23" s="781">
        <f t="shared" ref="AG23:AG31" si="77">IF(AC23&lt;1,"",IF((2+AF23+AE23)&gt;-1,(2+AF23+AE23),0))</f>
        <v>0</v>
      </c>
      <c r="AH23" s="137"/>
      <c r="AI23" s="158"/>
      <c r="AJ23" s="127">
        <v>10</v>
      </c>
      <c r="AK23" s="433">
        <f>T23</f>
        <v>134</v>
      </c>
      <c r="AL23" s="434">
        <v>336</v>
      </c>
      <c r="AM23" s="432">
        <f>V23</f>
        <v>3</v>
      </c>
      <c r="AN23" s="435">
        <f>W23</f>
        <v>9</v>
      </c>
      <c r="AO23" s="142"/>
      <c r="AP23" s="143">
        <v>10</v>
      </c>
      <c r="AQ23" s="144"/>
      <c r="AR23" s="134">
        <f t="shared" ref="AR23:AS31" si="78">AM23</f>
        <v>3</v>
      </c>
      <c r="AS23" s="134">
        <f t="shared" si="78"/>
        <v>9</v>
      </c>
      <c r="AT23" s="456">
        <v>5</v>
      </c>
      <c r="AU23" s="452">
        <f>AT7-AS23</f>
        <v>13</v>
      </c>
      <c r="AV23" s="135">
        <f t="shared" ref="AV23:AV31" si="79">IF(AU23&lt;0,0,IF(AU23&lt;18,1,IF(AU23&lt;36,2,3)))</f>
        <v>1</v>
      </c>
      <c r="AW23" s="784">
        <f t="shared" ref="AW23:AW31" si="80">AR23-AT23</f>
        <v>-2</v>
      </c>
      <c r="AX23" s="781">
        <f t="shared" ref="AX23:AX31" si="81">IF(AT23&lt;1,"",IF((2+AW23+AV23)&gt;-1,(2+AW23+AV23),0))</f>
        <v>1</v>
      </c>
      <c r="AY23" s="137"/>
      <c r="AZ23" s="158"/>
      <c r="BA23" s="127">
        <v>10</v>
      </c>
      <c r="BB23" s="433">
        <f>AK23</f>
        <v>134</v>
      </c>
      <c r="BC23" s="434">
        <v>336</v>
      </c>
      <c r="BD23" s="432">
        <f>AM23</f>
        <v>3</v>
      </c>
      <c r="BE23" s="435">
        <f>AN23</f>
        <v>9</v>
      </c>
      <c r="BF23" s="142"/>
      <c r="BG23" s="143">
        <v>10</v>
      </c>
      <c r="BH23" s="144"/>
      <c r="BI23" s="134">
        <f t="shared" ref="BI23:BJ31" si="82">BD23</f>
        <v>3</v>
      </c>
      <c r="BJ23" s="134">
        <f t="shared" si="82"/>
        <v>9</v>
      </c>
      <c r="BK23" s="456">
        <v>4</v>
      </c>
      <c r="BL23" s="452">
        <f>BK7-BJ23</f>
        <v>5</v>
      </c>
      <c r="BM23" s="135">
        <f t="shared" ref="BM23:BM31" si="83">IF(BL23&lt;0,0,IF(BL23&lt;18,1,IF(BL23&lt;36,2,3)))</f>
        <v>1</v>
      </c>
      <c r="BN23" s="784">
        <f t="shared" ref="BN23:BN31" si="84">BI23-BK23</f>
        <v>-1</v>
      </c>
      <c r="BO23" s="781">
        <f t="shared" ref="BO23:BO31" si="85">IF(BK23&lt;1,"",IF((2+BN23+BM23)&gt;-1,(2+BN23+BM23),0))</f>
        <v>2</v>
      </c>
      <c r="BP23" s="137"/>
      <c r="BQ23" s="158"/>
      <c r="BR23" s="127">
        <v>10</v>
      </c>
      <c r="BS23" s="433">
        <f>BB23</f>
        <v>134</v>
      </c>
      <c r="BT23" s="434">
        <v>336</v>
      </c>
      <c r="BU23" s="432">
        <f>BD23</f>
        <v>3</v>
      </c>
      <c r="BV23" s="435">
        <f>BE23</f>
        <v>9</v>
      </c>
      <c r="BW23" s="142"/>
      <c r="BX23" s="143">
        <v>10</v>
      </c>
      <c r="BY23" s="144"/>
      <c r="BZ23" s="134">
        <f t="shared" ref="BZ23:CA31" si="86">BU23</f>
        <v>3</v>
      </c>
      <c r="CA23" s="134">
        <f t="shared" si="86"/>
        <v>9</v>
      </c>
      <c r="CB23" s="456">
        <v>5</v>
      </c>
      <c r="CC23" s="452">
        <f>CB7-CA23</f>
        <v>13</v>
      </c>
      <c r="CD23" s="135">
        <f t="shared" ref="CD23:CD31" si="87">IF(CC23&lt;0,0,IF(CC23&lt;18,1,IF(CC23&lt;36,2,3)))</f>
        <v>1</v>
      </c>
      <c r="CE23" s="784">
        <f t="shared" ref="CE23:CE31" si="88">BZ23-CB23</f>
        <v>-2</v>
      </c>
      <c r="CF23" s="781">
        <f t="shared" ref="CF23:CF31" si="89">IF(CB23&lt;1,"",IF((2+CE23+CD23)&gt;-1,(2+CE23+CD23),0))</f>
        <v>1</v>
      </c>
      <c r="CG23" s="137"/>
      <c r="CH23" s="158"/>
      <c r="CI23" s="127">
        <v>10</v>
      </c>
      <c r="CJ23" s="433">
        <f>BS23</f>
        <v>134</v>
      </c>
      <c r="CK23" s="434">
        <v>336</v>
      </c>
      <c r="CL23" s="432">
        <f>BU23</f>
        <v>3</v>
      </c>
      <c r="CM23" s="435">
        <f>BV23</f>
        <v>9</v>
      </c>
      <c r="CN23" s="142"/>
      <c r="CO23" s="143">
        <v>10</v>
      </c>
      <c r="CP23" s="144"/>
      <c r="CQ23" s="134">
        <f t="shared" ref="CQ23:CR31" si="90">CL23</f>
        <v>3</v>
      </c>
      <c r="CR23" s="134">
        <f t="shared" si="90"/>
        <v>9</v>
      </c>
      <c r="CS23" s="456">
        <v>4</v>
      </c>
      <c r="CT23" s="452">
        <f>CS7-CR23</f>
        <v>13</v>
      </c>
      <c r="CU23" s="135">
        <f t="shared" ref="CU23:CU31" si="91">IF(CT23&lt;0,0,IF(CT23&lt;18,1,IF(CT23&lt;36,2,3)))</f>
        <v>1</v>
      </c>
      <c r="CV23" s="784">
        <f t="shared" ref="CV23:CV31" si="92">CQ23-CS23</f>
        <v>-1</v>
      </c>
      <c r="CW23" s="781">
        <f t="shared" ref="CW23:CW31" si="93">IF(CS23&lt;1,"",IF((2+CV23+CU23)&gt;-1,(2+CV23+CU23),0))</f>
        <v>2</v>
      </c>
      <c r="CX23" s="137"/>
      <c r="CY23" s="158"/>
      <c r="CZ23" s="127">
        <v>10</v>
      </c>
      <c r="DA23" s="433">
        <f>CJ23</f>
        <v>134</v>
      </c>
      <c r="DB23" s="434">
        <v>336</v>
      </c>
      <c r="DC23" s="432">
        <f>CL23</f>
        <v>3</v>
      </c>
      <c r="DD23" s="435">
        <f>CM23</f>
        <v>9</v>
      </c>
      <c r="DE23" s="142"/>
      <c r="DF23" s="143">
        <v>10</v>
      </c>
      <c r="DG23" s="144"/>
      <c r="DH23" s="134">
        <f t="shared" ref="DH23:DI31" si="94">DC23</f>
        <v>3</v>
      </c>
      <c r="DI23" s="134">
        <f t="shared" si="94"/>
        <v>9</v>
      </c>
      <c r="DJ23" s="456">
        <v>4</v>
      </c>
      <c r="DK23" s="452">
        <f>DJ7-DI23</f>
        <v>14</v>
      </c>
      <c r="DL23" s="135">
        <f t="shared" ref="DL23:DL31" si="95">IF(DK23&lt;0,0,IF(DK23&lt;18,1,IF(DK23&lt;36,2,3)))</f>
        <v>1</v>
      </c>
      <c r="DM23" s="784">
        <f t="shared" ref="DM23:DM31" si="96">DH23-DJ23</f>
        <v>-1</v>
      </c>
      <c r="DN23" s="781">
        <f t="shared" ref="DN23:DN31" si="97">IF(DJ23&lt;1,"",IF((2+DM23+DL23)&gt;-1,(2+DM23+DL23),0))</f>
        <v>2</v>
      </c>
      <c r="DO23" s="137"/>
      <c r="DP23" s="158"/>
      <c r="DQ23" s="127">
        <v>10</v>
      </c>
      <c r="DR23" s="433">
        <f>DA23</f>
        <v>134</v>
      </c>
      <c r="DS23" s="434">
        <v>336</v>
      </c>
      <c r="DT23" s="432">
        <f>DC23</f>
        <v>3</v>
      </c>
      <c r="DU23" s="435">
        <f>DD23</f>
        <v>9</v>
      </c>
      <c r="DV23" s="142"/>
      <c r="DW23" s="143">
        <v>10</v>
      </c>
      <c r="DX23" s="144"/>
      <c r="DY23" s="134">
        <f t="shared" ref="DY23:DZ31" si="98">DT23</f>
        <v>3</v>
      </c>
      <c r="DZ23" s="134">
        <f t="shared" si="98"/>
        <v>9</v>
      </c>
      <c r="EA23" s="456">
        <v>5</v>
      </c>
      <c r="EB23" s="452">
        <f>EA7-DZ23</f>
        <v>7</v>
      </c>
      <c r="EC23" s="135">
        <f t="shared" ref="EC23:EC31" si="99">IF(EB23&lt;0,0,IF(EB23&lt;18,1,IF(EB23&lt;36,2,3)))</f>
        <v>1</v>
      </c>
      <c r="ED23" s="784">
        <f t="shared" ref="ED23:ED31" si="100">DY23-EA23</f>
        <v>-2</v>
      </c>
      <c r="EE23" s="781">
        <f t="shared" ref="EE23:EE31" si="101">IF(EA23&lt;1,"",IF((2+ED23+EC23)&gt;-1,(2+ED23+EC23),0))</f>
        <v>1</v>
      </c>
      <c r="EF23" s="137"/>
      <c r="EG23" s="158"/>
      <c r="EH23" s="127">
        <v>10</v>
      </c>
      <c r="EI23" s="433">
        <f>DR23</f>
        <v>134</v>
      </c>
      <c r="EJ23" s="434">
        <v>336</v>
      </c>
      <c r="EK23" s="432">
        <f>DT23</f>
        <v>3</v>
      </c>
      <c r="EL23" s="435">
        <f>DU23</f>
        <v>9</v>
      </c>
      <c r="EM23" s="142"/>
      <c r="EN23" s="143">
        <v>10</v>
      </c>
      <c r="EO23" s="144"/>
      <c r="EP23" s="134">
        <f t="shared" ref="EP23:EQ31" si="102">EK23</f>
        <v>3</v>
      </c>
      <c r="EQ23" s="134">
        <f t="shared" si="102"/>
        <v>9</v>
      </c>
      <c r="ER23" s="456">
        <v>3</v>
      </c>
      <c r="ES23" s="452">
        <f>ER7-EQ23</f>
        <v>-3</v>
      </c>
      <c r="ET23" s="135">
        <f t="shared" ref="ET23:ET31" si="103">IF(ES23&lt;0,0,IF(ES23&lt;18,1,IF(ES23&lt;36,2,3)))</f>
        <v>0</v>
      </c>
      <c r="EU23" s="784">
        <f t="shared" ref="EU23:EU31" si="104">EP23-ER23</f>
        <v>0</v>
      </c>
      <c r="EV23" s="781">
        <f t="shared" ref="EV23:EV31" si="105">IF(ER23&lt;1,"",IF((2+EU23+ET23)&gt;-1,(2+EU23+ET23),0))</f>
        <v>2</v>
      </c>
      <c r="EW23" s="137"/>
      <c r="EX23" s="158"/>
      <c r="EY23" s="127">
        <v>10</v>
      </c>
      <c r="EZ23" s="433">
        <f>EI23</f>
        <v>134</v>
      </c>
      <c r="FA23" s="434">
        <v>336</v>
      </c>
      <c r="FB23" s="432">
        <f>EK23</f>
        <v>3</v>
      </c>
      <c r="FC23" s="435">
        <f>EL23</f>
        <v>9</v>
      </c>
      <c r="FD23" s="142"/>
      <c r="FE23" s="143">
        <v>10</v>
      </c>
      <c r="FF23" s="144"/>
      <c r="FG23" s="134">
        <f t="shared" ref="FG23:FH31" si="106">FB23</f>
        <v>3</v>
      </c>
      <c r="FH23" s="134">
        <f t="shared" si="106"/>
        <v>9</v>
      </c>
      <c r="FI23" s="456">
        <v>3</v>
      </c>
      <c r="FJ23" s="452">
        <f>FI7-FH23</f>
        <v>19</v>
      </c>
      <c r="FK23" s="135">
        <f t="shared" ref="FK23:FK31" si="107">IF(FJ23&lt;0,0,IF(FJ23&lt;18,1,IF(FJ23&lt;36,2,3)))</f>
        <v>2</v>
      </c>
      <c r="FL23" s="784">
        <f t="shared" ref="FL23:FL31" si="108">FG23-FI23</f>
        <v>0</v>
      </c>
      <c r="FM23" s="781">
        <f t="shared" ref="FM23:FM31" si="109">IF(FI23&lt;1,"",IF((2+FL23+FK23)&gt;-1,(2+FL23+FK23),0))</f>
        <v>4</v>
      </c>
      <c r="FN23" s="137"/>
      <c r="FO23" s="158"/>
      <c r="FP23" s="127">
        <v>10</v>
      </c>
      <c r="FQ23" s="433">
        <f>EZ23</f>
        <v>134</v>
      </c>
      <c r="FR23" s="434">
        <v>336</v>
      </c>
      <c r="FS23" s="432">
        <f>FB23</f>
        <v>3</v>
      </c>
      <c r="FT23" s="435">
        <f>FC23</f>
        <v>9</v>
      </c>
      <c r="FU23" s="142"/>
      <c r="FV23" s="143">
        <v>10</v>
      </c>
      <c r="FW23" s="144"/>
      <c r="FX23" s="134">
        <f t="shared" ref="FX23:FY31" si="110">FS23</f>
        <v>3</v>
      </c>
      <c r="FY23" s="134">
        <f t="shared" si="110"/>
        <v>9</v>
      </c>
      <c r="FZ23" s="456">
        <v>5</v>
      </c>
      <c r="GA23" s="452">
        <f>FZ7-FY23</f>
        <v>7</v>
      </c>
      <c r="GB23" s="135">
        <f t="shared" ref="GB23:GB31" si="111">IF(GA23&lt;0,0,IF(GA23&lt;18,1,IF(GA23&lt;36,2,3)))</f>
        <v>1</v>
      </c>
      <c r="GC23" s="784">
        <f t="shared" ref="GC23:GC31" si="112">FX23-FZ23</f>
        <v>-2</v>
      </c>
      <c r="GD23" s="781">
        <f t="shared" ref="GD23:GD31" si="113">IF(FZ23&lt;1,"",IF((2+GC23+GB23)&gt;-1,(2+GC23+GB23),0))</f>
        <v>1</v>
      </c>
      <c r="GE23" s="137"/>
      <c r="GF23" s="158"/>
      <c r="GG23" s="127">
        <v>10</v>
      </c>
      <c r="GH23" s="433">
        <f>FQ23</f>
        <v>134</v>
      </c>
      <c r="GI23" s="434">
        <v>336</v>
      </c>
      <c r="GJ23" s="432">
        <f>FS23</f>
        <v>3</v>
      </c>
      <c r="GK23" s="435">
        <f>FT23</f>
        <v>9</v>
      </c>
      <c r="GL23" s="142"/>
      <c r="GM23" s="143">
        <v>10</v>
      </c>
      <c r="GN23" s="144"/>
      <c r="GO23" s="134">
        <f t="shared" ref="GO23:GP31" si="114">GJ23</f>
        <v>3</v>
      </c>
      <c r="GP23" s="134">
        <f t="shared" si="114"/>
        <v>9</v>
      </c>
      <c r="GQ23" s="456">
        <v>5</v>
      </c>
      <c r="GR23" s="452">
        <f>GQ7-GP23</f>
        <v>4</v>
      </c>
      <c r="GS23" s="135">
        <f t="shared" ref="GS23:GS31" si="115">IF(GR23&lt;0,0,IF(GR23&lt;18,1,IF(GR23&lt;36,2,3)))</f>
        <v>1</v>
      </c>
      <c r="GT23" s="784">
        <f t="shared" ref="GT23:GT31" si="116">GO23-GQ23</f>
        <v>-2</v>
      </c>
      <c r="GU23" s="781">
        <f t="shared" ref="GU23:GU31" si="117">IF(GQ23&lt;1,"",IF((2+GT23+GS23)&gt;-1,(2+GT23+GS23),0))</f>
        <v>1</v>
      </c>
      <c r="GV23" s="145"/>
      <c r="GW23" s="436"/>
    </row>
    <row r="24" spans="1:205" s="437" customFormat="1" ht="16" customHeight="1">
      <c r="A24" s="431"/>
      <c r="B24" s="127">
        <v>11</v>
      </c>
      <c r="C24" s="128">
        <v>295</v>
      </c>
      <c r="D24" s="128">
        <v>197</v>
      </c>
      <c r="E24" s="129">
        <v>4</v>
      </c>
      <c r="F24" s="130">
        <v>13</v>
      </c>
      <c r="G24" s="131"/>
      <c r="H24" s="132">
        <v>11</v>
      </c>
      <c r="I24" s="133"/>
      <c r="J24" s="134">
        <f t="shared" si="70"/>
        <v>4</v>
      </c>
      <c r="K24" s="134">
        <f t="shared" si="70"/>
        <v>13</v>
      </c>
      <c r="L24" s="454">
        <v>5</v>
      </c>
      <c r="M24" s="452">
        <f>L7-K24</f>
        <v>4</v>
      </c>
      <c r="N24" s="135">
        <f t="shared" si="71"/>
        <v>1</v>
      </c>
      <c r="O24" s="784">
        <f t="shared" si="72"/>
        <v>-1</v>
      </c>
      <c r="P24" s="782">
        <f t="shared" si="73"/>
        <v>2</v>
      </c>
      <c r="Q24" s="137"/>
      <c r="R24" s="158"/>
      <c r="S24" s="127">
        <v>11</v>
      </c>
      <c r="T24" s="433">
        <f t="shared" ref="T24:T31" si="118">C24</f>
        <v>295</v>
      </c>
      <c r="U24" s="434">
        <v>336</v>
      </c>
      <c r="V24" s="432">
        <f t="shared" ref="V24:W31" si="119">E24</f>
        <v>4</v>
      </c>
      <c r="W24" s="435">
        <f t="shared" si="119"/>
        <v>13</v>
      </c>
      <c r="X24" s="142"/>
      <c r="Y24" s="143">
        <v>11</v>
      </c>
      <c r="Z24" s="144"/>
      <c r="AA24" s="134">
        <f t="shared" si="74"/>
        <v>4</v>
      </c>
      <c r="AB24" s="134">
        <f t="shared" si="74"/>
        <v>13</v>
      </c>
      <c r="AC24" s="454">
        <v>6</v>
      </c>
      <c r="AD24" s="452">
        <f>AC7-AB24</f>
        <v>10</v>
      </c>
      <c r="AE24" s="135">
        <f t="shared" si="75"/>
        <v>1</v>
      </c>
      <c r="AF24" s="784">
        <f t="shared" si="76"/>
        <v>-2</v>
      </c>
      <c r="AG24" s="782">
        <f t="shared" si="77"/>
        <v>1</v>
      </c>
      <c r="AH24" s="137"/>
      <c r="AI24" s="158"/>
      <c r="AJ24" s="127">
        <v>11</v>
      </c>
      <c r="AK24" s="433">
        <f t="shared" ref="AK24:AK31" si="120">T24</f>
        <v>295</v>
      </c>
      <c r="AL24" s="434">
        <v>336</v>
      </c>
      <c r="AM24" s="432">
        <f t="shared" ref="AM24:AN31" si="121">V24</f>
        <v>4</v>
      </c>
      <c r="AN24" s="435">
        <f t="shared" si="121"/>
        <v>13</v>
      </c>
      <c r="AO24" s="142"/>
      <c r="AP24" s="143">
        <v>11</v>
      </c>
      <c r="AQ24" s="144"/>
      <c r="AR24" s="134">
        <f t="shared" si="78"/>
        <v>4</v>
      </c>
      <c r="AS24" s="134">
        <f t="shared" si="78"/>
        <v>13</v>
      </c>
      <c r="AT24" s="454">
        <v>5</v>
      </c>
      <c r="AU24" s="452">
        <f>AT7-AS24</f>
        <v>9</v>
      </c>
      <c r="AV24" s="135">
        <f t="shared" si="79"/>
        <v>1</v>
      </c>
      <c r="AW24" s="784">
        <f t="shared" si="80"/>
        <v>-1</v>
      </c>
      <c r="AX24" s="782">
        <f t="shared" si="81"/>
        <v>2</v>
      </c>
      <c r="AY24" s="137"/>
      <c r="AZ24" s="158"/>
      <c r="BA24" s="127">
        <v>11</v>
      </c>
      <c r="BB24" s="433">
        <f t="shared" ref="BB24:BB31" si="122">AK24</f>
        <v>295</v>
      </c>
      <c r="BC24" s="434">
        <v>336</v>
      </c>
      <c r="BD24" s="432">
        <f t="shared" ref="BD24:BE31" si="123">AM24</f>
        <v>4</v>
      </c>
      <c r="BE24" s="435">
        <f t="shared" si="123"/>
        <v>13</v>
      </c>
      <c r="BF24" s="142"/>
      <c r="BG24" s="143">
        <v>11</v>
      </c>
      <c r="BH24" s="144"/>
      <c r="BI24" s="134">
        <f t="shared" si="82"/>
        <v>4</v>
      </c>
      <c r="BJ24" s="134">
        <f t="shared" si="82"/>
        <v>13</v>
      </c>
      <c r="BK24" s="454">
        <v>5</v>
      </c>
      <c r="BL24" s="452">
        <f>BK7-BJ24</f>
        <v>1</v>
      </c>
      <c r="BM24" s="135">
        <f t="shared" si="83"/>
        <v>1</v>
      </c>
      <c r="BN24" s="784">
        <f t="shared" si="84"/>
        <v>-1</v>
      </c>
      <c r="BO24" s="782">
        <f t="shared" si="85"/>
        <v>2</v>
      </c>
      <c r="BP24" s="137"/>
      <c r="BQ24" s="158"/>
      <c r="BR24" s="127">
        <v>11</v>
      </c>
      <c r="BS24" s="433">
        <f t="shared" ref="BS24:BS31" si="124">BB24</f>
        <v>295</v>
      </c>
      <c r="BT24" s="434">
        <v>336</v>
      </c>
      <c r="BU24" s="432">
        <f t="shared" ref="BU24:BV31" si="125">BD24</f>
        <v>4</v>
      </c>
      <c r="BV24" s="435">
        <f t="shared" si="125"/>
        <v>13</v>
      </c>
      <c r="BW24" s="142"/>
      <c r="BX24" s="143">
        <v>11</v>
      </c>
      <c r="BY24" s="144"/>
      <c r="BZ24" s="134">
        <f t="shared" si="86"/>
        <v>4</v>
      </c>
      <c r="CA24" s="134">
        <f t="shared" si="86"/>
        <v>13</v>
      </c>
      <c r="CB24" s="454">
        <v>5</v>
      </c>
      <c r="CC24" s="452">
        <f>CB7-CA24</f>
        <v>9</v>
      </c>
      <c r="CD24" s="135">
        <f t="shared" si="87"/>
        <v>1</v>
      </c>
      <c r="CE24" s="784">
        <f t="shared" si="88"/>
        <v>-1</v>
      </c>
      <c r="CF24" s="782">
        <f t="shared" si="89"/>
        <v>2</v>
      </c>
      <c r="CG24" s="137"/>
      <c r="CH24" s="158"/>
      <c r="CI24" s="127">
        <v>11</v>
      </c>
      <c r="CJ24" s="433">
        <f t="shared" ref="CJ24:CJ31" si="126">BS24</f>
        <v>295</v>
      </c>
      <c r="CK24" s="434">
        <v>336</v>
      </c>
      <c r="CL24" s="432">
        <f t="shared" ref="CL24:CM31" si="127">BU24</f>
        <v>4</v>
      </c>
      <c r="CM24" s="435">
        <f t="shared" si="127"/>
        <v>13</v>
      </c>
      <c r="CN24" s="142"/>
      <c r="CO24" s="143">
        <v>11</v>
      </c>
      <c r="CP24" s="144"/>
      <c r="CQ24" s="134">
        <f t="shared" si="90"/>
        <v>4</v>
      </c>
      <c r="CR24" s="134">
        <f t="shared" si="90"/>
        <v>13</v>
      </c>
      <c r="CS24" s="454">
        <v>6</v>
      </c>
      <c r="CT24" s="452">
        <f>CS7-CR24</f>
        <v>9</v>
      </c>
      <c r="CU24" s="135">
        <f t="shared" si="91"/>
        <v>1</v>
      </c>
      <c r="CV24" s="784">
        <f t="shared" si="92"/>
        <v>-2</v>
      </c>
      <c r="CW24" s="782">
        <f t="shared" si="93"/>
        <v>1</v>
      </c>
      <c r="CX24" s="137"/>
      <c r="CY24" s="158"/>
      <c r="CZ24" s="127">
        <v>11</v>
      </c>
      <c r="DA24" s="433">
        <f t="shared" ref="DA24:DA31" si="128">CJ24</f>
        <v>295</v>
      </c>
      <c r="DB24" s="434">
        <v>336</v>
      </c>
      <c r="DC24" s="432">
        <f t="shared" ref="DC24:DD31" si="129">CL24</f>
        <v>4</v>
      </c>
      <c r="DD24" s="435">
        <f t="shared" si="129"/>
        <v>13</v>
      </c>
      <c r="DE24" s="142"/>
      <c r="DF24" s="143">
        <v>11</v>
      </c>
      <c r="DG24" s="144"/>
      <c r="DH24" s="134">
        <f t="shared" si="94"/>
        <v>4</v>
      </c>
      <c r="DI24" s="134">
        <f t="shared" si="94"/>
        <v>13</v>
      </c>
      <c r="DJ24" s="454">
        <v>6</v>
      </c>
      <c r="DK24" s="452">
        <f>DJ7-DI24</f>
        <v>10</v>
      </c>
      <c r="DL24" s="135">
        <f t="shared" si="95"/>
        <v>1</v>
      </c>
      <c r="DM24" s="784">
        <f t="shared" si="96"/>
        <v>-2</v>
      </c>
      <c r="DN24" s="782">
        <f t="shared" si="97"/>
        <v>1</v>
      </c>
      <c r="DO24" s="137"/>
      <c r="DP24" s="158"/>
      <c r="DQ24" s="127">
        <v>11</v>
      </c>
      <c r="DR24" s="433">
        <f t="shared" ref="DR24:DR31" si="130">DA24</f>
        <v>295</v>
      </c>
      <c r="DS24" s="434">
        <v>336</v>
      </c>
      <c r="DT24" s="432">
        <f t="shared" ref="DT24:DU31" si="131">DC24</f>
        <v>4</v>
      </c>
      <c r="DU24" s="435">
        <f t="shared" si="131"/>
        <v>13</v>
      </c>
      <c r="DV24" s="142"/>
      <c r="DW24" s="143">
        <v>11</v>
      </c>
      <c r="DX24" s="144"/>
      <c r="DY24" s="134">
        <f t="shared" si="98"/>
        <v>4</v>
      </c>
      <c r="DZ24" s="134">
        <f t="shared" si="98"/>
        <v>13</v>
      </c>
      <c r="EA24" s="454">
        <v>4</v>
      </c>
      <c r="EB24" s="452">
        <f>EA7-DZ24</f>
        <v>3</v>
      </c>
      <c r="EC24" s="135">
        <f t="shared" si="99"/>
        <v>1</v>
      </c>
      <c r="ED24" s="784">
        <f t="shared" si="100"/>
        <v>0</v>
      </c>
      <c r="EE24" s="782">
        <f t="shared" si="101"/>
        <v>3</v>
      </c>
      <c r="EF24" s="137"/>
      <c r="EG24" s="158"/>
      <c r="EH24" s="127">
        <v>11</v>
      </c>
      <c r="EI24" s="433">
        <f t="shared" ref="EI24:EI31" si="132">DR24</f>
        <v>295</v>
      </c>
      <c r="EJ24" s="434">
        <v>336</v>
      </c>
      <c r="EK24" s="432">
        <f t="shared" ref="EK24:EL31" si="133">DT24</f>
        <v>4</v>
      </c>
      <c r="EL24" s="435">
        <f t="shared" si="133"/>
        <v>13</v>
      </c>
      <c r="EM24" s="142"/>
      <c r="EN24" s="143">
        <v>11</v>
      </c>
      <c r="EO24" s="144"/>
      <c r="EP24" s="134">
        <f t="shared" si="102"/>
        <v>4</v>
      </c>
      <c r="EQ24" s="134">
        <f t="shared" si="102"/>
        <v>13</v>
      </c>
      <c r="ER24" s="454">
        <v>4</v>
      </c>
      <c r="ES24" s="452">
        <f>ER7-EQ24</f>
        <v>-7</v>
      </c>
      <c r="ET24" s="135">
        <f t="shared" si="103"/>
        <v>0</v>
      </c>
      <c r="EU24" s="784">
        <f t="shared" si="104"/>
        <v>0</v>
      </c>
      <c r="EV24" s="782">
        <f t="shared" si="105"/>
        <v>2</v>
      </c>
      <c r="EW24" s="137"/>
      <c r="EX24" s="158"/>
      <c r="EY24" s="127">
        <v>11</v>
      </c>
      <c r="EZ24" s="433">
        <f t="shared" ref="EZ24:EZ31" si="134">EI24</f>
        <v>295</v>
      </c>
      <c r="FA24" s="434">
        <v>336</v>
      </c>
      <c r="FB24" s="432">
        <f t="shared" ref="FB24:FC31" si="135">EK24</f>
        <v>4</v>
      </c>
      <c r="FC24" s="435">
        <f t="shared" si="135"/>
        <v>13</v>
      </c>
      <c r="FD24" s="142"/>
      <c r="FE24" s="143">
        <v>11</v>
      </c>
      <c r="FF24" s="144"/>
      <c r="FG24" s="134">
        <f t="shared" si="106"/>
        <v>4</v>
      </c>
      <c r="FH24" s="134">
        <f t="shared" si="106"/>
        <v>13</v>
      </c>
      <c r="FI24" s="454">
        <v>5</v>
      </c>
      <c r="FJ24" s="452">
        <f>FI7-FH24</f>
        <v>15</v>
      </c>
      <c r="FK24" s="135">
        <f t="shared" si="107"/>
        <v>1</v>
      </c>
      <c r="FL24" s="784">
        <f t="shared" si="108"/>
        <v>-1</v>
      </c>
      <c r="FM24" s="782">
        <f t="shared" si="109"/>
        <v>2</v>
      </c>
      <c r="FN24" s="137"/>
      <c r="FO24" s="158"/>
      <c r="FP24" s="127">
        <v>11</v>
      </c>
      <c r="FQ24" s="433">
        <f t="shared" ref="FQ24:FQ31" si="136">EZ24</f>
        <v>295</v>
      </c>
      <c r="FR24" s="434">
        <v>336</v>
      </c>
      <c r="FS24" s="432">
        <f t="shared" ref="FS24:FT31" si="137">FB24</f>
        <v>4</v>
      </c>
      <c r="FT24" s="435">
        <f t="shared" si="137"/>
        <v>13</v>
      </c>
      <c r="FU24" s="142"/>
      <c r="FV24" s="143">
        <v>11</v>
      </c>
      <c r="FW24" s="144"/>
      <c r="FX24" s="134">
        <f t="shared" si="110"/>
        <v>4</v>
      </c>
      <c r="FY24" s="134">
        <f t="shared" si="110"/>
        <v>13</v>
      </c>
      <c r="FZ24" s="454">
        <v>5</v>
      </c>
      <c r="GA24" s="452">
        <f>FZ7-FY24</f>
        <v>3</v>
      </c>
      <c r="GB24" s="135">
        <f t="shared" si="111"/>
        <v>1</v>
      </c>
      <c r="GC24" s="784">
        <f t="shared" si="112"/>
        <v>-1</v>
      </c>
      <c r="GD24" s="782">
        <f t="shared" si="113"/>
        <v>2</v>
      </c>
      <c r="GE24" s="137"/>
      <c r="GF24" s="158"/>
      <c r="GG24" s="127">
        <v>11</v>
      </c>
      <c r="GH24" s="433">
        <f t="shared" ref="GH24:GH31" si="138">FQ24</f>
        <v>295</v>
      </c>
      <c r="GI24" s="434">
        <v>336</v>
      </c>
      <c r="GJ24" s="432">
        <f t="shared" ref="GJ24:GK31" si="139">FS24</f>
        <v>4</v>
      </c>
      <c r="GK24" s="435">
        <f t="shared" si="139"/>
        <v>13</v>
      </c>
      <c r="GL24" s="142"/>
      <c r="GM24" s="143">
        <v>11</v>
      </c>
      <c r="GN24" s="144"/>
      <c r="GO24" s="134">
        <f t="shared" si="114"/>
        <v>4</v>
      </c>
      <c r="GP24" s="134">
        <f t="shared" si="114"/>
        <v>13</v>
      </c>
      <c r="GQ24" s="454">
        <v>6</v>
      </c>
      <c r="GR24" s="452">
        <f>GQ7-GP24</f>
        <v>0</v>
      </c>
      <c r="GS24" s="135">
        <f t="shared" si="115"/>
        <v>1</v>
      </c>
      <c r="GT24" s="784">
        <f t="shared" si="116"/>
        <v>-2</v>
      </c>
      <c r="GU24" s="782">
        <f t="shared" si="117"/>
        <v>1</v>
      </c>
      <c r="GV24" s="145"/>
      <c r="GW24" s="436"/>
    </row>
    <row r="25" spans="1:205" s="437" customFormat="1" ht="16" customHeight="1">
      <c r="A25" s="431"/>
      <c r="B25" s="127">
        <v>12</v>
      </c>
      <c r="C25" s="128">
        <v>427</v>
      </c>
      <c r="D25" s="128">
        <v>471</v>
      </c>
      <c r="E25" s="129">
        <v>5</v>
      </c>
      <c r="F25" s="130">
        <v>3</v>
      </c>
      <c r="G25" s="131"/>
      <c r="H25" s="132">
        <v>12</v>
      </c>
      <c r="I25" s="133"/>
      <c r="J25" s="134">
        <f t="shared" si="70"/>
        <v>5</v>
      </c>
      <c r="K25" s="134">
        <f t="shared" si="70"/>
        <v>3</v>
      </c>
      <c r="L25" s="454">
        <v>8</v>
      </c>
      <c r="M25" s="452">
        <f>L7-K25</f>
        <v>14</v>
      </c>
      <c r="N25" s="135">
        <f t="shared" si="71"/>
        <v>1</v>
      </c>
      <c r="O25" s="784">
        <f t="shared" si="72"/>
        <v>-3</v>
      </c>
      <c r="P25" s="782">
        <f t="shared" si="73"/>
        <v>0</v>
      </c>
      <c r="Q25" s="137"/>
      <c r="R25" s="158"/>
      <c r="S25" s="127">
        <v>12</v>
      </c>
      <c r="T25" s="433">
        <f t="shared" si="118"/>
        <v>427</v>
      </c>
      <c r="U25" s="434">
        <v>336</v>
      </c>
      <c r="V25" s="432">
        <f t="shared" si="119"/>
        <v>5</v>
      </c>
      <c r="W25" s="435">
        <f t="shared" si="119"/>
        <v>3</v>
      </c>
      <c r="X25" s="142"/>
      <c r="Y25" s="143">
        <v>12</v>
      </c>
      <c r="Z25" s="144"/>
      <c r="AA25" s="134">
        <f t="shared" si="74"/>
        <v>5</v>
      </c>
      <c r="AB25" s="134">
        <f t="shared" si="74"/>
        <v>3</v>
      </c>
      <c r="AC25" s="454">
        <v>7</v>
      </c>
      <c r="AD25" s="452">
        <f>AC7-AB25</f>
        <v>20</v>
      </c>
      <c r="AE25" s="135">
        <f t="shared" si="75"/>
        <v>2</v>
      </c>
      <c r="AF25" s="784">
        <f t="shared" si="76"/>
        <v>-2</v>
      </c>
      <c r="AG25" s="782">
        <f t="shared" si="77"/>
        <v>2</v>
      </c>
      <c r="AH25" s="137"/>
      <c r="AI25" s="158"/>
      <c r="AJ25" s="127">
        <v>12</v>
      </c>
      <c r="AK25" s="433">
        <f t="shared" si="120"/>
        <v>427</v>
      </c>
      <c r="AL25" s="434">
        <v>336</v>
      </c>
      <c r="AM25" s="432">
        <f t="shared" si="121"/>
        <v>5</v>
      </c>
      <c r="AN25" s="435">
        <f t="shared" si="121"/>
        <v>3</v>
      </c>
      <c r="AO25" s="142"/>
      <c r="AP25" s="143">
        <v>12</v>
      </c>
      <c r="AQ25" s="144"/>
      <c r="AR25" s="134">
        <f t="shared" si="78"/>
        <v>5</v>
      </c>
      <c r="AS25" s="134">
        <f t="shared" si="78"/>
        <v>3</v>
      </c>
      <c r="AT25" s="454">
        <v>8</v>
      </c>
      <c r="AU25" s="452">
        <f>AT7-AS25</f>
        <v>19</v>
      </c>
      <c r="AV25" s="135">
        <f t="shared" si="79"/>
        <v>2</v>
      </c>
      <c r="AW25" s="784">
        <f t="shared" si="80"/>
        <v>-3</v>
      </c>
      <c r="AX25" s="782">
        <f t="shared" si="81"/>
        <v>1</v>
      </c>
      <c r="AY25" s="137"/>
      <c r="AZ25" s="158"/>
      <c r="BA25" s="127">
        <v>12</v>
      </c>
      <c r="BB25" s="433">
        <f t="shared" si="122"/>
        <v>427</v>
      </c>
      <c r="BC25" s="434">
        <v>336</v>
      </c>
      <c r="BD25" s="432">
        <f t="shared" si="123"/>
        <v>5</v>
      </c>
      <c r="BE25" s="435">
        <f t="shared" si="123"/>
        <v>3</v>
      </c>
      <c r="BF25" s="142"/>
      <c r="BG25" s="143">
        <v>12</v>
      </c>
      <c r="BH25" s="144"/>
      <c r="BI25" s="134">
        <f t="shared" si="82"/>
        <v>5</v>
      </c>
      <c r="BJ25" s="134">
        <f t="shared" si="82"/>
        <v>3</v>
      </c>
      <c r="BK25" s="454">
        <v>5</v>
      </c>
      <c r="BL25" s="452">
        <f>BK7-BJ25</f>
        <v>11</v>
      </c>
      <c r="BM25" s="135">
        <f t="shared" si="83"/>
        <v>1</v>
      </c>
      <c r="BN25" s="784">
        <f t="shared" si="84"/>
        <v>0</v>
      </c>
      <c r="BO25" s="782">
        <f t="shared" si="85"/>
        <v>3</v>
      </c>
      <c r="BP25" s="137"/>
      <c r="BQ25" s="158"/>
      <c r="BR25" s="127">
        <v>12</v>
      </c>
      <c r="BS25" s="433">
        <f t="shared" si="124"/>
        <v>427</v>
      </c>
      <c r="BT25" s="434">
        <v>336</v>
      </c>
      <c r="BU25" s="432">
        <f t="shared" si="125"/>
        <v>5</v>
      </c>
      <c r="BV25" s="435">
        <f t="shared" si="125"/>
        <v>3</v>
      </c>
      <c r="BW25" s="142"/>
      <c r="BX25" s="143">
        <v>12</v>
      </c>
      <c r="BY25" s="144"/>
      <c r="BZ25" s="134">
        <f t="shared" si="86"/>
        <v>5</v>
      </c>
      <c r="CA25" s="134">
        <f t="shared" si="86"/>
        <v>3</v>
      </c>
      <c r="CB25" s="454">
        <v>7</v>
      </c>
      <c r="CC25" s="452">
        <f>CB7-CA25</f>
        <v>19</v>
      </c>
      <c r="CD25" s="135">
        <f t="shared" si="87"/>
        <v>2</v>
      </c>
      <c r="CE25" s="784">
        <f t="shared" si="88"/>
        <v>-2</v>
      </c>
      <c r="CF25" s="782">
        <f t="shared" si="89"/>
        <v>2</v>
      </c>
      <c r="CG25" s="137"/>
      <c r="CH25" s="158"/>
      <c r="CI25" s="127">
        <v>12</v>
      </c>
      <c r="CJ25" s="433">
        <f t="shared" si="126"/>
        <v>427</v>
      </c>
      <c r="CK25" s="434">
        <v>336</v>
      </c>
      <c r="CL25" s="432">
        <f t="shared" si="127"/>
        <v>5</v>
      </c>
      <c r="CM25" s="435">
        <f t="shared" si="127"/>
        <v>3</v>
      </c>
      <c r="CN25" s="142"/>
      <c r="CO25" s="143">
        <v>12</v>
      </c>
      <c r="CP25" s="144"/>
      <c r="CQ25" s="134">
        <f t="shared" si="90"/>
        <v>5</v>
      </c>
      <c r="CR25" s="134">
        <f t="shared" si="90"/>
        <v>3</v>
      </c>
      <c r="CS25" s="454">
        <v>7</v>
      </c>
      <c r="CT25" s="452">
        <f>CS7-CR25</f>
        <v>19</v>
      </c>
      <c r="CU25" s="135">
        <f t="shared" si="91"/>
        <v>2</v>
      </c>
      <c r="CV25" s="784">
        <f t="shared" si="92"/>
        <v>-2</v>
      </c>
      <c r="CW25" s="782">
        <f t="shared" si="93"/>
        <v>2</v>
      </c>
      <c r="CX25" s="137"/>
      <c r="CY25" s="158"/>
      <c r="CZ25" s="127">
        <v>12</v>
      </c>
      <c r="DA25" s="433">
        <f t="shared" si="128"/>
        <v>427</v>
      </c>
      <c r="DB25" s="434">
        <v>336</v>
      </c>
      <c r="DC25" s="432">
        <f t="shared" si="129"/>
        <v>5</v>
      </c>
      <c r="DD25" s="435">
        <f t="shared" si="129"/>
        <v>3</v>
      </c>
      <c r="DE25" s="142"/>
      <c r="DF25" s="143">
        <v>12</v>
      </c>
      <c r="DG25" s="144"/>
      <c r="DH25" s="134">
        <f t="shared" si="94"/>
        <v>5</v>
      </c>
      <c r="DI25" s="134">
        <f t="shared" si="94"/>
        <v>3</v>
      </c>
      <c r="DJ25" s="454">
        <v>9</v>
      </c>
      <c r="DK25" s="452">
        <f>DJ7-DI25</f>
        <v>20</v>
      </c>
      <c r="DL25" s="135">
        <f t="shared" si="95"/>
        <v>2</v>
      </c>
      <c r="DM25" s="784">
        <f t="shared" si="96"/>
        <v>-4</v>
      </c>
      <c r="DN25" s="782">
        <f t="shared" si="97"/>
        <v>0</v>
      </c>
      <c r="DO25" s="137"/>
      <c r="DP25" s="158"/>
      <c r="DQ25" s="127">
        <v>12</v>
      </c>
      <c r="DR25" s="433">
        <f t="shared" si="130"/>
        <v>427</v>
      </c>
      <c r="DS25" s="434">
        <v>336</v>
      </c>
      <c r="DT25" s="432">
        <f t="shared" si="131"/>
        <v>5</v>
      </c>
      <c r="DU25" s="435">
        <f t="shared" si="131"/>
        <v>3</v>
      </c>
      <c r="DV25" s="142"/>
      <c r="DW25" s="143">
        <v>12</v>
      </c>
      <c r="DX25" s="144"/>
      <c r="DY25" s="134">
        <f t="shared" si="98"/>
        <v>5</v>
      </c>
      <c r="DZ25" s="134">
        <f t="shared" si="98"/>
        <v>3</v>
      </c>
      <c r="EA25" s="454">
        <v>6</v>
      </c>
      <c r="EB25" s="452">
        <f>EA7-DZ25</f>
        <v>13</v>
      </c>
      <c r="EC25" s="135">
        <f t="shared" si="99"/>
        <v>1</v>
      </c>
      <c r="ED25" s="784">
        <f t="shared" si="100"/>
        <v>-1</v>
      </c>
      <c r="EE25" s="782">
        <f t="shared" si="101"/>
        <v>2</v>
      </c>
      <c r="EF25" s="137"/>
      <c r="EG25" s="158"/>
      <c r="EH25" s="127">
        <v>12</v>
      </c>
      <c r="EI25" s="433">
        <f t="shared" si="132"/>
        <v>427</v>
      </c>
      <c r="EJ25" s="434">
        <v>336</v>
      </c>
      <c r="EK25" s="432">
        <f t="shared" si="133"/>
        <v>5</v>
      </c>
      <c r="EL25" s="435">
        <f t="shared" si="133"/>
        <v>3</v>
      </c>
      <c r="EM25" s="142"/>
      <c r="EN25" s="143">
        <v>12</v>
      </c>
      <c r="EO25" s="144"/>
      <c r="EP25" s="134">
        <f t="shared" si="102"/>
        <v>5</v>
      </c>
      <c r="EQ25" s="134">
        <f t="shared" si="102"/>
        <v>3</v>
      </c>
      <c r="ER25" s="454">
        <v>5</v>
      </c>
      <c r="ES25" s="452">
        <f>ER7-EQ25</f>
        <v>3</v>
      </c>
      <c r="ET25" s="135">
        <f t="shared" si="103"/>
        <v>1</v>
      </c>
      <c r="EU25" s="784">
        <f t="shared" si="104"/>
        <v>0</v>
      </c>
      <c r="EV25" s="782">
        <f t="shared" si="105"/>
        <v>3</v>
      </c>
      <c r="EW25" s="137"/>
      <c r="EX25" s="158"/>
      <c r="EY25" s="127">
        <v>12</v>
      </c>
      <c r="EZ25" s="433">
        <f t="shared" si="134"/>
        <v>427</v>
      </c>
      <c r="FA25" s="434">
        <v>336</v>
      </c>
      <c r="FB25" s="432">
        <f t="shared" si="135"/>
        <v>5</v>
      </c>
      <c r="FC25" s="435">
        <f t="shared" si="135"/>
        <v>3</v>
      </c>
      <c r="FD25" s="142"/>
      <c r="FE25" s="143">
        <v>12</v>
      </c>
      <c r="FF25" s="144"/>
      <c r="FG25" s="134">
        <f t="shared" si="106"/>
        <v>5</v>
      </c>
      <c r="FH25" s="134">
        <f t="shared" si="106"/>
        <v>3</v>
      </c>
      <c r="FI25" s="454">
        <v>8</v>
      </c>
      <c r="FJ25" s="452">
        <f>FI7-FH25</f>
        <v>25</v>
      </c>
      <c r="FK25" s="135">
        <f t="shared" si="107"/>
        <v>2</v>
      </c>
      <c r="FL25" s="784">
        <f t="shared" si="108"/>
        <v>-3</v>
      </c>
      <c r="FM25" s="782">
        <f t="shared" si="109"/>
        <v>1</v>
      </c>
      <c r="FN25" s="137"/>
      <c r="FO25" s="158"/>
      <c r="FP25" s="127">
        <v>12</v>
      </c>
      <c r="FQ25" s="433">
        <f t="shared" si="136"/>
        <v>427</v>
      </c>
      <c r="FR25" s="434">
        <v>336</v>
      </c>
      <c r="FS25" s="432">
        <f t="shared" si="137"/>
        <v>5</v>
      </c>
      <c r="FT25" s="435">
        <f t="shared" si="137"/>
        <v>3</v>
      </c>
      <c r="FU25" s="142"/>
      <c r="FV25" s="143">
        <v>12</v>
      </c>
      <c r="FW25" s="144"/>
      <c r="FX25" s="134">
        <f t="shared" si="110"/>
        <v>5</v>
      </c>
      <c r="FY25" s="134">
        <f t="shared" si="110"/>
        <v>3</v>
      </c>
      <c r="FZ25" s="454">
        <v>6</v>
      </c>
      <c r="GA25" s="452">
        <f>FZ7-FY25</f>
        <v>13</v>
      </c>
      <c r="GB25" s="135">
        <f t="shared" si="111"/>
        <v>1</v>
      </c>
      <c r="GC25" s="784">
        <f t="shared" si="112"/>
        <v>-1</v>
      </c>
      <c r="GD25" s="782">
        <f t="shared" si="113"/>
        <v>2</v>
      </c>
      <c r="GE25" s="137"/>
      <c r="GF25" s="158"/>
      <c r="GG25" s="127">
        <v>12</v>
      </c>
      <c r="GH25" s="433">
        <f t="shared" si="138"/>
        <v>427</v>
      </c>
      <c r="GI25" s="434">
        <v>336</v>
      </c>
      <c r="GJ25" s="432">
        <f t="shared" si="139"/>
        <v>5</v>
      </c>
      <c r="GK25" s="435">
        <f t="shared" si="139"/>
        <v>3</v>
      </c>
      <c r="GL25" s="142"/>
      <c r="GM25" s="143">
        <v>12</v>
      </c>
      <c r="GN25" s="144"/>
      <c r="GO25" s="134">
        <f t="shared" si="114"/>
        <v>5</v>
      </c>
      <c r="GP25" s="134">
        <f t="shared" si="114"/>
        <v>3</v>
      </c>
      <c r="GQ25" s="454">
        <v>6</v>
      </c>
      <c r="GR25" s="452">
        <f>GQ7-GP25</f>
        <v>10</v>
      </c>
      <c r="GS25" s="135">
        <f t="shared" si="115"/>
        <v>1</v>
      </c>
      <c r="GT25" s="784">
        <f t="shared" si="116"/>
        <v>-1</v>
      </c>
      <c r="GU25" s="782">
        <f t="shared" si="117"/>
        <v>2</v>
      </c>
      <c r="GV25" s="145"/>
      <c r="GW25" s="436"/>
    </row>
    <row r="26" spans="1:205" s="437" customFormat="1" ht="16" customHeight="1">
      <c r="A26" s="431"/>
      <c r="B26" s="127">
        <v>13</v>
      </c>
      <c r="C26" s="128">
        <v>310</v>
      </c>
      <c r="D26" s="128">
        <v>385</v>
      </c>
      <c r="E26" s="129">
        <v>4</v>
      </c>
      <c r="F26" s="130">
        <v>15</v>
      </c>
      <c r="G26" s="131"/>
      <c r="H26" s="132">
        <v>13</v>
      </c>
      <c r="I26" s="133"/>
      <c r="J26" s="134">
        <f t="shared" si="70"/>
        <v>4</v>
      </c>
      <c r="K26" s="134">
        <f t="shared" si="70"/>
        <v>15</v>
      </c>
      <c r="L26" s="454">
        <v>5</v>
      </c>
      <c r="M26" s="452">
        <f>L7-K26</f>
        <v>2</v>
      </c>
      <c r="N26" s="135">
        <f t="shared" si="71"/>
        <v>1</v>
      </c>
      <c r="O26" s="784">
        <f t="shared" si="72"/>
        <v>-1</v>
      </c>
      <c r="P26" s="782">
        <f t="shared" si="73"/>
        <v>2</v>
      </c>
      <c r="Q26" s="137"/>
      <c r="R26" s="158"/>
      <c r="S26" s="127">
        <v>13</v>
      </c>
      <c r="T26" s="433">
        <f t="shared" si="118"/>
        <v>310</v>
      </c>
      <c r="U26" s="434">
        <v>336</v>
      </c>
      <c r="V26" s="432">
        <f t="shared" si="119"/>
        <v>4</v>
      </c>
      <c r="W26" s="435">
        <f t="shared" si="119"/>
        <v>15</v>
      </c>
      <c r="X26" s="142"/>
      <c r="Y26" s="143">
        <v>13</v>
      </c>
      <c r="Z26" s="144"/>
      <c r="AA26" s="134">
        <f t="shared" si="74"/>
        <v>4</v>
      </c>
      <c r="AB26" s="134">
        <f t="shared" si="74"/>
        <v>15</v>
      </c>
      <c r="AC26" s="454">
        <v>5</v>
      </c>
      <c r="AD26" s="452">
        <f>AC7-AB26</f>
        <v>8</v>
      </c>
      <c r="AE26" s="135">
        <f t="shared" si="75"/>
        <v>1</v>
      </c>
      <c r="AF26" s="784">
        <f t="shared" si="76"/>
        <v>-1</v>
      </c>
      <c r="AG26" s="782">
        <f t="shared" si="77"/>
        <v>2</v>
      </c>
      <c r="AH26" s="137"/>
      <c r="AI26" s="158"/>
      <c r="AJ26" s="127">
        <v>13</v>
      </c>
      <c r="AK26" s="433">
        <f t="shared" si="120"/>
        <v>310</v>
      </c>
      <c r="AL26" s="434">
        <v>336</v>
      </c>
      <c r="AM26" s="432">
        <f t="shared" si="121"/>
        <v>4</v>
      </c>
      <c r="AN26" s="435">
        <f t="shared" si="121"/>
        <v>15</v>
      </c>
      <c r="AO26" s="142"/>
      <c r="AP26" s="143">
        <v>13</v>
      </c>
      <c r="AQ26" s="144"/>
      <c r="AR26" s="134">
        <f t="shared" si="78"/>
        <v>4</v>
      </c>
      <c r="AS26" s="134">
        <f t="shared" si="78"/>
        <v>15</v>
      </c>
      <c r="AT26" s="454">
        <v>5</v>
      </c>
      <c r="AU26" s="452">
        <f>AT7-AS26</f>
        <v>7</v>
      </c>
      <c r="AV26" s="135">
        <f t="shared" si="79"/>
        <v>1</v>
      </c>
      <c r="AW26" s="784">
        <f t="shared" si="80"/>
        <v>-1</v>
      </c>
      <c r="AX26" s="782">
        <f t="shared" si="81"/>
        <v>2</v>
      </c>
      <c r="AY26" s="137"/>
      <c r="AZ26" s="158"/>
      <c r="BA26" s="127">
        <v>13</v>
      </c>
      <c r="BB26" s="433">
        <f t="shared" si="122"/>
        <v>310</v>
      </c>
      <c r="BC26" s="434">
        <v>336</v>
      </c>
      <c r="BD26" s="432">
        <f t="shared" si="123"/>
        <v>4</v>
      </c>
      <c r="BE26" s="435">
        <f t="shared" si="123"/>
        <v>15</v>
      </c>
      <c r="BF26" s="142"/>
      <c r="BG26" s="143">
        <v>13</v>
      </c>
      <c r="BH26" s="144"/>
      <c r="BI26" s="134">
        <f t="shared" si="82"/>
        <v>4</v>
      </c>
      <c r="BJ26" s="134">
        <f t="shared" si="82"/>
        <v>15</v>
      </c>
      <c r="BK26" s="454">
        <v>4</v>
      </c>
      <c r="BL26" s="452">
        <f>BK7-BJ26</f>
        <v>-1</v>
      </c>
      <c r="BM26" s="135">
        <f t="shared" si="83"/>
        <v>0</v>
      </c>
      <c r="BN26" s="784">
        <f t="shared" si="84"/>
        <v>0</v>
      </c>
      <c r="BO26" s="782">
        <f t="shared" si="85"/>
        <v>2</v>
      </c>
      <c r="BP26" s="137"/>
      <c r="BQ26" s="158"/>
      <c r="BR26" s="127">
        <v>13</v>
      </c>
      <c r="BS26" s="433">
        <f t="shared" si="124"/>
        <v>310</v>
      </c>
      <c r="BT26" s="434">
        <v>336</v>
      </c>
      <c r="BU26" s="432">
        <f t="shared" si="125"/>
        <v>4</v>
      </c>
      <c r="BV26" s="435">
        <f t="shared" si="125"/>
        <v>15</v>
      </c>
      <c r="BW26" s="142"/>
      <c r="BX26" s="143">
        <v>13</v>
      </c>
      <c r="BY26" s="144"/>
      <c r="BZ26" s="134">
        <f t="shared" si="86"/>
        <v>4</v>
      </c>
      <c r="CA26" s="134">
        <f t="shared" si="86"/>
        <v>15</v>
      </c>
      <c r="CB26" s="454">
        <v>5</v>
      </c>
      <c r="CC26" s="452">
        <f>CB7-CA26</f>
        <v>7</v>
      </c>
      <c r="CD26" s="135">
        <f t="shared" si="87"/>
        <v>1</v>
      </c>
      <c r="CE26" s="784">
        <f t="shared" si="88"/>
        <v>-1</v>
      </c>
      <c r="CF26" s="782">
        <f t="shared" si="89"/>
        <v>2</v>
      </c>
      <c r="CG26" s="137"/>
      <c r="CH26" s="158"/>
      <c r="CI26" s="127">
        <v>13</v>
      </c>
      <c r="CJ26" s="433">
        <f t="shared" si="126"/>
        <v>310</v>
      </c>
      <c r="CK26" s="434">
        <v>336</v>
      </c>
      <c r="CL26" s="432">
        <f t="shared" si="127"/>
        <v>4</v>
      </c>
      <c r="CM26" s="435">
        <f t="shared" si="127"/>
        <v>15</v>
      </c>
      <c r="CN26" s="142"/>
      <c r="CO26" s="143">
        <v>13</v>
      </c>
      <c r="CP26" s="144"/>
      <c r="CQ26" s="134">
        <f t="shared" si="90"/>
        <v>4</v>
      </c>
      <c r="CR26" s="134">
        <f t="shared" si="90"/>
        <v>15</v>
      </c>
      <c r="CS26" s="454">
        <v>6</v>
      </c>
      <c r="CT26" s="452">
        <f>CS7-CR26</f>
        <v>7</v>
      </c>
      <c r="CU26" s="135">
        <f t="shared" si="91"/>
        <v>1</v>
      </c>
      <c r="CV26" s="784">
        <f t="shared" si="92"/>
        <v>-2</v>
      </c>
      <c r="CW26" s="782">
        <f t="shared" si="93"/>
        <v>1</v>
      </c>
      <c r="CX26" s="137"/>
      <c r="CY26" s="158"/>
      <c r="CZ26" s="127">
        <v>13</v>
      </c>
      <c r="DA26" s="433">
        <f t="shared" si="128"/>
        <v>310</v>
      </c>
      <c r="DB26" s="434">
        <v>336</v>
      </c>
      <c r="DC26" s="432">
        <f t="shared" si="129"/>
        <v>4</v>
      </c>
      <c r="DD26" s="435">
        <f t="shared" si="129"/>
        <v>15</v>
      </c>
      <c r="DE26" s="142"/>
      <c r="DF26" s="143">
        <v>13</v>
      </c>
      <c r="DG26" s="144"/>
      <c r="DH26" s="134">
        <f t="shared" si="94"/>
        <v>4</v>
      </c>
      <c r="DI26" s="134">
        <f t="shared" si="94"/>
        <v>15</v>
      </c>
      <c r="DJ26" s="454">
        <v>5</v>
      </c>
      <c r="DK26" s="452">
        <f>DJ7-DI26</f>
        <v>8</v>
      </c>
      <c r="DL26" s="135">
        <f t="shared" si="95"/>
        <v>1</v>
      </c>
      <c r="DM26" s="784">
        <f t="shared" si="96"/>
        <v>-1</v>
      </c>
      <c r="DN26" s="782">
        <f t="shared" si="97"/>
        <v>2</v>
      </c>
      <c r="DO26" s="137"/>
      <c r="DP26" s="158"/>
      <c r="DQ26" s="127">
        <v>13</v>
      </c>
      <c r="DR26" s="433">
        <f t="shared" si="130"/>
        <v>310</v>
      </c>
      <c r="DS26" s="434">
        <v>336</v>
      </c>
      <c r="DT26" s="432">
        <f t="shared" si="131"/>
        <v>4</v>
      </c>
      <c r="DU26" s="435">
        <f t="shared" si="131"/>
        <v>15</v>
      </c>
      <c r="DV26" s="142"/>
      <c r="DW26" s="143">
        <v>13</v>
      </c>
      <c r="DX26" s="144"/>
      <c r="DY26" s="134">
        <f t="shared" si="98"/>
        <v>4</v>
      </c>
      <c r="DZ26" s="134">
        <f t="shared" si="98"/>
        <v>15</v>
      </c>
      <c r="EA26" s="454">
        <v>5</v>
      </c>
      <c r="EB26" s="452">
        <f>EA7-DZ26</f>
        <v>1</v>
      </c>
      <c r="EC26" s="135">
        <f t="shared" si="99"/>
        <v>1</v>
      </c>
      <c r="ED26" s="784">
        <f t="shared" si="100"/>
        <v>-1</v>
      </c>
      <c r="EE26" s="782">
        <f t="shared" si="101"/>
        <v>2</v>
      </c>
      <c r="EF26" s="137"/>
      <c r="EG26" s="158"/>
      <c r="EH26" s="127">
        <v>13</v>
      </c>
      <c r="EI26" s="433">
        <f t="shared" si="132"/>
        <v>310</v>
      </c>
      <c r="EJ26" s="434">
        <v>336</v>
      </c>
      <c r="EK26" s="432">
        <f t="shared" si="133"/>
        <v>4</v>
      </c>
      <c r="EL26" s="435">
        <f t="shared" si="133"/>
        <v>15</v>
      </c>
      <c r="EM26" s="142"/>
      <c r="EN26" s="143">
        <v>13</v>
      </c>
      <c r="EO26" s="144"/>
      <c r="EP26" s="134">
        <f t="shared" si="102"/>
        <v>4</v>
      </c>
      <c r="EQ26" s="134">
        <f t="shared" si="102"/>
        <v>15</v>
      </c>
      <c r="ER26" s="454">
        <v>5</v>
      </c>
      <c r="ES26" s="452">
        <f>ER7-EQ26</f>
        <v>-9</v>
      </c>
      <c r="ET26" s="135">
        <f t="shared" si="103"/>
        <v>0</v>
      </c>
      <c r="EU26" s="784">
        <f t="shared" si="104"/>
        <v>-1</v>
      </c>
      <c r="EV26" s="782">
        <f t="shared" si="105"/>
        <v>1</v>
      </c>
      <c r="EW26" s="137"/>
      <c r="EX26" s="158"/>
      <c r="EY26" s="127">
        <v>13</v>
      </c>
      <c r="EZ26" s="433">
        <f t="shared" si="134"/>
        <v>310</v>
      </c>
      <c r="FA26" s="434">
        <v>336</v>
      </c>
      <c r="FB26" s="432">
        <f t="shared" si="135"/>
        <v>4</v>
      </c>
      <c r="FC26" s="435">
        <f t="shared" si="135"/>
        <v>15</v>
      </c>
      <c r="FD26" s="142"/>
      <c r="FE26" s="143">
        <v>13</v>
      </c>
      <c r="FF26" s="144"/>
      <c r="FG26" s="134">
        <f t="shared" si="106"/>
        <v>4</v>
      </c>
      <c r="FH26" s="134">
        <f t="shared" si="106"/>
        <v>15</v>
      </c>
      <c r="FI26" s="454">
        <v>5</v>
      </c>
      <c r="FJ26" s="452">
        <f>FI7-FH26</f>
        <v>13</v>
      </c>
      <c r="FK26" s="135">
        <f t="shared" si="107"/>
        <v>1</v>
      </c>
      <c r="FL26" s="784">
        <f t="shared" si="108"/>
        <v>-1</v>
      </c>
      <c r="FM26" s="782">
        <f t="shared" si="109"/>
        <v>2</v>
      </c>
      <c r="FN26" s="137"/>
      <c r="FO26" s="158"/>
      <c r="FP26" s="127">
        <v>13</v>
      </c>
      <c r="FQ26" s="433">
        <f t="shared" si="136"/>
        <v>310</v>
      </c>
      <c r="FR26" s="434">
        <v>336</v>
      </c>
      <c r="FS26" s="432">
        <f t="shared" si="137"/>
        <v>4</v>
      </c>
      <c r="FT26" s="435">
        <f t="shared" si="137"/>
        <v>15</v>
      </c>
      <c r="FU26" s="142"/>
      <c r="FV26" s="143">
        <v>13</v>
      </c>
      <c r="FW26" s="144"/>
      <c r="FX26" s="134">
        <f t="shared" si="110"/>
        <v>4</v>
      </c>
      <c r="FY26" s="134">
        <f t="shared" si="110"/>
        <v>15</v>
      </c>
      <c r="FZ26" s="454">
        <v>6</v>
      </c>
      <c r="GA26" s="452">
        <f>FZ7-FY26</f>
        <v>1</v>
      </c>
      <c r="GB26" s="135">
        <f t="shared" si="111"/>
        <v>1</v>
      </c>
      <c r="GC26" s="784">
        <f t="shared" si="112"/>
        <v>-2</v>
      </c>
      <c r="GD26" s="782">
        <f t="shared" si="113"/>
        <v>1</v>
      </c>
      <c r="GE26" s="137"/>
      <c r="GF26" s="158"/>
      <c r="GG26" s="127">
        <v>13</v>
      </c>
      <c r="GH26" s="433">
        <f t="shared" si="138"/>
        <v>310</v>
      </c>
      <c r="GI26" s="434">
        <v>336</v>
      </c>
      <c r="GJ26" s="432">
        <f t="shared" si="139"/>
        <v>4</v>
      </c>
      <c r="GK26" s="435">
        <f t="shared" si="139"/>
        <v>15</v>
      </c>
      <c r="GL26" s="142"/>
      <c r="GM26" s="143">
        <v>13</v>
      </c>
      <c r="GN26" s="144"/>
      <c r="GO26" s="134">
        <f t="shared" si="114"/>
        <v>4</v>
      </c>
      <c r="GP26" s="134">
        <f t="shared" si="114"/>
        <v>15</v>
      </c>
      <c r="GQ26" s="454">
        <v>6</v>
      </c>
      <c r="GR26" s="452">
        <f>GQ7-GP26</f>
        <v>-2</v>
      </c>
      <c r="GS26" s="135">
        <f t="shared" si="115"/>
        <v>0</v>
      </c>
      <c r="GT26" s="784">
        <f t="shared" si="116"/>
        <v>-2</v>
      </c>
      <c r="GU26" s="782">
        <f t="shared" si="117"/>
        <v>0</v>
      </c>
      <c r="GV26" s="145"/>
      <c r="GW26" s="436"/>
    </row>
    <row r="27" spans="1:205" s="437" customFormat="1" ht="16" customHeight="1">
      <c r="A27" s="431"/>
      <c r="B27" s="127">
        <v>14</v>
      </c>
      <c r="C27" s="128">
        <v>305</v>
      </c>
      <c r="D27" s="128">
        <v>110</v>
      </c>
      <c r="E27" s="129">
        <v>4</v>
      </c>
      <c r="F27" s="130">
        <v>7</v>
      </c>
      <c r="G27" s="131"/>
      <c r="H27" s="132">
        <v>14</v>
      </c>
      <c r="I27" s="133"/>
      <c r="J27" s="134">
        <f t="shared" si="70"/>
        <v>4</v>
      </c>
      <c r="K27" s="134">
        <f t="shared" si="70"/>
        <v>7</v>
      </c>
      <c r="L27" s="454">
        <v>5</v>
      </c>
      <c r="M27" s="452">
        <f>L7-K27</f>
        <v>10</v>
      </c>
      <c r="N27" s="135">
        <f t="shared" si="71"/>
        <v>1</v>
      </c>
      <c r="O27" s="784">
        <f t="shared" si="72"/>
        <v>-1</v>
      </c>
      <c r="P27" s="782">
        <f t="shared" si="73"/>
        <v>2</v>
      </c>
      <c r="Q27" s="137"/>
      <c r="R27" s="158"/>
      <c r="S27" s="127">
        <v>14</v>
      </c>
      <c r="T27" s="433">
        <f t="shared" si="118"/>
        <v>305</v>
      </c>
      <c r="U27" s="434">
        <v>336</v>
      </c>
      <c r="V27" s="432">
        <f t="shared" si="119"/>
        <v>4</v>
      </c>
      <c r="W27" s="435">
        <f t="shared" si="119"/>
        <v>7</v>
      </c>
      <c r="X27" s="142"/>
      <c r="Y27" s="143">
        <v>14</v>
      </c>
      <c r="Z27" s="144"/>
      <c r="AA27" s="134">
        <f t="shared" si="74"/>
        <v>4</v>
      </c>
      <c r="AB27" s="134">
        <f t="shared" si="74"/>
        <v>7</v>
      </c>
      <c r="AC27" s="454">
        <v>5</v>
      </c>
      <c r="AD27" s="452">
        <f>AC7-AB27</f>
        <v>16</v>
      </c>
      <c r="AE27" s="135">
        <f t="shared" si="75"/>
        <v>1</v>
      </c>
      <c r="AF27" s="784">
        <f t="shared" si="76"/>
        <v>-1</v>
      </c>
      <c r="AG27" s="782">
        <f t="shared" si="77"/>
        <v>2</v>
      </c>
      <c r="AH27" s="137"/>
      <c r="AI27" s="158"/>
      <c r="AJ27" s="127">
        <v>14</v>
      </c>
      <c r="AK27" s="433">
        <f t="shared" si="120"/>
        <v>305</v>
      </c>
      <c r="AL27" s="434">
        <v>336</v>
      </c>
      <c r="AM27" s="432">
        <f t="shared" si="121"/>
        <v>4</v>
      </c>
      <c r="AN27" s="435">
        <f t="shared" si="121"/>
        <v>7</v>
      </c>
      <c r="AO27" s="142"/>
      <c r="AP27" s="143">
        <v>14</v>
      </c>
      <c r="AQ27" s="144"/>
      <c r="AR27" s="134">
        <f t="shared" si="78"/>
        <v>4</v>
      </c>
      <c r="AS27" s="134">
        <f t="shared" si="78"/>
        <v>7</v>
      </c>
      <c r="AT27" s="454">
        <v>5</v>
      </c>
      <c r="AU27" s="452">
        <f>AT7-AS27</f>
        <v>15</v>
      </c>
      <c r="AV27" s="135">
        <f t="shared" si="79"/>
        <v>1</v>
      </c>
      <c r="AW27" s="784">
        <f t="shared" si="80"/>
        <v>-1</v>
      </c>
      <c r="AX27" s="782">
        <f t="shared" si="81"/>
        <v>2</v>
      </c>
      <c r="AY27" s="137"/>
      <c r="AZ27" s="158"/>
      <c r="BA27" s="127">
        <v>14</v>
      </c>
      <c r="BB27" s="433">
        <f t="shared" si="122"/>
        <v>305</v>
      </c>
      <c r="BC27" s="434">
        <v>336</v>
      </c>
      <c r="BD27" s="432">
        <f t="shared" si="123"/>
        <v>4</v>
      </c>
      <c r="BE27" s="435">
        <f t="shared" si="123"/>
        <v>7</v>
      </c>
      <c r="BF27" s="142"/>
      <c r="BG27" s="143">
        <v>14</v>
      </c>
      <c r="BH27" s="144"/>
      <c r="BI27" s="134">
        <f t="shared" si="82"/>
        <v>4</v>
      </c>
      <c r="BJ27" s="134">
        <f t="shared" si="82"/>
        <v>7</v>
      </c>
      <c r="BK27" s="454">
        <v>5</v>
      </c>
      <c r="BL27" s="452">
        <f>BK7-BJ27</f>
        <v>7</v>
      </c>
      <c r="BM27" s="135">
        <f t="shared" si="83"/>
        <v>1</v>
      </c>
      <c r="BN27" s="784">
        <f t="shared" si="84"/>
        <v>-1</v>
      </c>
      <c r="BO27" s="782">
        <f t="shared" si="85"/>
        <v>2</v>
      </c>
      <c r="BP27" s="137"/>
      <c r="BQ27" s="158"/>
      <c r="BR27" s="127">
        <v>14</v>
      </c>
      <c r="BS27" s="433">
        <f t="shared" si="124"/>
        <v>305</v>
      </c>
      <c r="BT27" s="434">
        <v>336</v>
      </c>
      <c r="BU27" s="432">
        <f t="shared" si="125"/>
        <v>4</v>
      </c>
      <c r="BV27" s="435">
        <f t="shared" si="125"/>
        <v>7</v>
      </c>
      <c r="BW27" s="142"/>
      <c r="BX27" s="143">
        <v>14</v>
      </c>
      <c r="BY27" s="144"/>
      <c r="BZ27" s="134">
        <f t="shared" si="86"/>
        <v>4</v>
      </c>
      <c r="CA27" s="134">
        <f t="shared" si="86"/>
        <v>7</v>
      </c>
      <c r="CB27" s="454">
        <v>5</v>
      </c>
      <c r="CC27" s="452">
        <f>CB7-CA27</f>
        <v>15</v>
      </c>
      <c r="CD27" s="135">
        <f t="shared" si="87"/>
        <v>1</v>
      </c>
      <c r="CE27" s="784">
        <f t="shared" si="88"/>
        <v>-1</v>
      </c>
      <c r="CF27" s="782">
        <f t="shared" si="89"/>
        <v>2</v>
      </c>
      <c r="CG27" s="137"/>
      <c r="CH27" s="158"/>
      <c r="CI27" s="127">
        <v>14</v>
      </c>
      <c r="CJ27" s="433">
        <f t="shared" si="126"/>
        <v>305</v>
      </c>
      <c r="CK27" s="434">
        <v>336</v>
      </c>
      <c r="CL27" s="432">
        <f t="shared" si="127"/>
        <v>4</v>
      </c>
      <c r="CM27" s="435">
        <f t="shared" si="127"/>
        <v>7</v>
      </c>
      <c r="CN27" s="142"/>
      <c r="CO27" s="143">
        <v>14</v>
      </c>
      <c r="CP27" s="144"/>
      <c r="CQ27" s="134">
        <f t="shared" si="90"/>
        <v>4</v>
      </c>
      <c r="CR27" s="134">
        <f t="shared" si="90"/>
        <v>7</v>
      </c>
      <c r="CS27" s="454">
        <v>6</v>
      </c>
      <c r="CT27" s="452">
        <f>CS7-CR27</f>
        <v>15</v>
      </c>
      <c r="CU27" s="135">
        <f t="shared" si="91"/>
        <v>1</v>
      </c>
      <c r="CV27" s="784">
        <f t="shared" si="92"/>
        <v>-2</v>
      </c>
      <c r="CW27" s="782">
        <f t="shared" si="93"/>
        <v>1</v>
      </c>
      <c r="CX27" s="137"/>
      <c r="CY27" s="158"/>
      <c r="CZ27" s="127">
        <v>14</v>
      </c>
      <c r="DA27" s="433">
        <f t="shared" si="128"/>
        <v>305</v>
      </c>
      <c r="DB27" s="434">
        <v>336</v>
      </c>
      <c r="DC27" s="432">
        <f t="shared" si="129"/>
        <v>4</v>
      </c>
      <c r="DD27" s="435">
        <f t="shared" si="129"/>
        <v>7</v>
      </c>
      <c r="DE27" s="142"/>
      <c r="DF27" s="143">
        <v>14</v>
      </c>
      <c r="DG27" s="144"/>
      <c r="DH27" s="134">
        <f t="shared" si="94"/>
        <v>4</v>
      </c>
      <c r="DI27" s="134">
        <f t="shared" si="94"/>
        <v>7</v>
      </c>
      <c r="DJ27" s="454">
        <v>7</v>
      </c>
      <c r="DK27" s="452">
        <f>DJ7-DI27</f>
        <v>16</v>
      </c>
      <c r="DL27" s="135">
        <f t="shared" si="95"/>
        <v>1</v>
      </c>
      <c r="DM27" s="784">
        <f t="shared" si="96"/>
        <v>-3</v>
      </c>
      <c r="DN27" s="782">
        <f t="shared" si="97"/>
        <v>0</v>
      </c>
      <c r="DO27" s="137"/>
      <c r="DP27" s="158"/>
      <c r="DQ27" s="127">
        <v>14</v>
      </c>
      <c r="DR27" s="433">
        <f t="shared" si="130"/>
        <v>305</v>
      </c>
      <c r="DS27" s="434">
        <v>336</v>
      </c>
      <c r="DT27" s="432">
        <f t="shared" si="131"/>
        <v>4</v>
      </c>
      <c r="DU27" s="435">
        <f t="shared" si="131"/>
        <v>7</v>
      </c>
      <c r="DV27" s="142"/>
      <c r="DW27" s="143">
        <v>14</v>
      </c>
      <c r="DX27" s="144"/>
      <c r="DY27" s="134">
        <f t="shared" si="98"/>
        <v>4</v>
      </c>
      <c r="DZ27" s="134">
        <f t="shared" si="98"/>
        <v>7</v>
      </c>
      <c r="EA27" s="454">
        <v>6</v>
      </c>
      <c r="EB27" s="452">
        <f>EA7-DZ27</f>
        <v>9</v>
      </c>
      <c r="EC27" s="135">
        <f t="shared" si="99"/>
        <v>1</v>
      </c>
      <c r="ED27" s="784">
        <f t="shared" si="100"/>
        <v>-2</v>
      </c>
      <c r="EE27" s="782">
        <f t="shared" si="101"/>
        <v>1</v>
      </c>
      <c r="EF27" s="137"/>
      <c r="EG27" s="158"/>
      <c r="EH27" s="127">
        <v>14</v>
      </c>
      <c r="EI27" s="433">
        <f t="shared" si="132"/>
        <v>305</v>
      </c>
      <c r="EJ27" s="434">
        <v>336</v>
      </c>
      <c r="EK27" s="432">
        <f t="shared" si="133"/>
        <v>4</v>
      </c>
      <c r="EL27" s="435">
        <f t="shared" si="133"/>
        <v>7</v>
      </c>
      <c r="EM27" s="142"/>
      <c r="EN27" s="143">
        <v>14</v>
      </c>
      <c r="EO27" s="144"/>
      <c r="EP27" s="134">
        <f t="shared" si="102"/>
        <v>4</v>
      </c>
      <c r="EQ27" s="134">
        <f t="shared" si="102"/>
        <v>7</v>
      </c>
      <c r="ER27" s="454">
        <v>3</v>
      </c>
      <c r="ES27" s="452">
        <f>ER7-EQ27</f>
        <v>-1</v>
      </c>
      <c r="ET27" s="135">
        <f t="shared" si="103"/>
        <v>0</v>
      </c>
      <c r="EU27" s="784">
        <f t="shared" si="104"/>
        <v>1</v>
      </c>
      <c r="EV27" s="782">
        <f t="shared" si="105"/>
        <v>3</v>
      </c>
      <c r="EW27" s="137"/>
      <c r="EX27" s="158"/>
      <c r="EY27" s="127">
        <v>14</v>
      </c>
      <c r="EZ27" s="433">
        <f t="shared" si="134"/>
        <v>305</v>
      </c>
      <c r="FA27" s="434">
        <v>336</v>
      </c>
      <c r="FB27" s="432">
        <f t="shared" si="135"/>
        <v>4</v>
      </c>
      <c r="FC27" s="435">
        <f t="shared" si="135"/>
        <v>7</v>
      </c>
      <c r="FD27" s="142"/>
      <c r="FE27" s="143">
        <v>14</v>
      </c>
      <c r="FF27" s="144"/>
      <c r="FG27" s="134">
        <f t="shared" si="106"/>
        <v>4</v>
      </c>
      <c r="FH27" s="134">
        <f t="shared" si="106"/>
        <v>7</v>
      </c>
      <c r="FI27" s="454">
        <v>4</v>
      </c>
      <c r="FJ27" s="452">
        <f>FI7-FH27</f>
        <v>21</v>
      </c>
      <c r="FK27" s="135">
        <f t="shared" si="107"/>
        <v>2</v>
      </c>
      <c r="FL27" s="784">
        <f t="shared" si="108"/>
        <v>0</v>
      </c>
      <c r="FM27" s="782">
        <f t="shared" si="109"/>
        <v>4</v>
      </c>
      <c r="FN27" s="137"/>
      <c r="FO27" s="158"/>
      <c r="FP27" s="127">
        <v>14</v>
      </c>
      <c r="FQ27" s="433">
        <f t="shared" si="136"/>
        <v>305</v>
      </c>
      <c r="FR27" s="434">
        <v>336</v>
      </c>
      <c r="FS27" s="432">
        <f t="shared" si="137"/>
        <v>4</v>
      </c>
      <c r="FT27" s="435">
        <f t="shared" si="137"/>
        <v>7</v>
      </c>
      <c r="FU27" s="142"/>
      <c r="FV27" s="143">
        <v>14</v>
      </c>
      <c r="FW27" s="144"/>
      <c r="FX27" s="134">
        <f t="shared" si="110"/>
        <v>4</v>
      </c>
      <c r="FY27" s="134">
        <f t="shared" si="110"/>
        <v>7</v>
      </c>
      <c r="FZ27" s="454">
        <v>4</v>
      </c>
      <c r="GA27" s="452">
        <f>FZ7-FY27</f>
        <v>9</v>
      </c>
      <c r="GB27" s="135">
        <f t="shared" si="111"/>
        <v>1</v>
      </c>
      <c r="GC27" s="784">
        <f t="shared" si="112"/>
        <v>0</v>
      </c>
      <c r="GD27" s="782">
        <f t="shared" si="113"/>
        <v>3</v>
      </c>
      <c r="GE27" s="137"/>
      <c r="GF27" s="158"/>
      <c r="GG27" s="127">
        <v>14</v>
      </c>
      <c r="GH27" s="433">
        <f t="shared" si="138"/>
        <v>305</v>
      </c>
      <c r="GI27" s="434">
        <v>336</v>
      </c>
      <c r="GJ27" s="432">
        <f t="shared" si="139"/>
        <v>4</v>
      </c>
      <c r="GK27" s="435">
        <f t="shared" si="139"/>
        <v>7</v>
      </c>
      <c r="GL27" s="142"/>
      <c r="GM27" s="143">
        <v>14</v>
      </c>
      <c r="GN27" s="144"/>
      <c r="GO27" s="134">
        <f t="shared" si="114"/>
        <v>4</v>
      </c>
      <c r="GP27" s="134">
        <f t="shared" si="114"/>
        <v>7</v>
      </c>
      <c r="GQ27" s="454">
        <v>6</v>
      </c>
      <c r="GR27" s="452">
        <f>GQ7-GP27</f>
        <v>6</v>
      </c>
      <c r="GS27" s="135">
        <f t="shared" si="115"/>
        <v>1</v>
      </c>
      <c r="GT27" s="784">
        <f t="shared" si="116"/>
        <v>-2</v>
      </c>
      <c r="GU27" s="782">
        <f t="shared" si="117"/>
        <v>1</v>
      </c>
      <c r="GV27" s="145"/>
      <c r="GW27" s="436"/>
    </row>
    <row r="28" spans="1:205" s="437" customFormat="1" ht="16" customHeight="1">
      <c r="A28" s="431"/>
      <c r="B28" s="127">
        <v>15</v>
      </c>
      <c r="C28" s="128">
        <v>150</v>
      </c>
      <c r="D28" s="128">
        <v>417</v>
      </c>
      <c r="E28" s="129">
        <v>3</v>
      </c>
      <c r="F28" s="130">
        <v>17</v>
      </c>
      <c r="G28" s="131"/>
      <c r="H28" s="132">
        <v>15</v>
      </c>
      <c r="I28" s="133"/>
      <c r="J28" s="134">
        <f t="shared" si="70"/>
        <v>3</v>
      </c>
      <c r="K28" s="134">
        <f t="shared" si="70"/>
        <v>17</v>
      </c>
      <c r="L28" s="454">
        <v>6</v>
      </c>
      <c r="M28" s="452">
        <f>L7-K28</f>
        <v>0</v>
      </c>
      <c r="N28" s="135">
        <f t="shared" si="71"/>
        <v>1</v>
      </c>
      <c r="O28" s="784">
        <f t="shared" si="72"/>
        <v>-3</v>
      </c>
      <c r="P28" s="782">
        <f t="shared" si="73"/>
        <v>0</v>
      </c>
      <c r="Q28" s="137"/>
      <c r="R28" s="158"/>
      <c r="S28" s="127">
        <v>15</v>
      </c>
      <c r="T28" s="433">
        <f t="shared" si="118"/>
        <v>150</v>
      </c>
      <c r="U28" s="434">
        <v>336</v>
      </c>
      <c r="V28" s="432">
        <f t="shared" si="119"/>
        <v>3</v>
      </c>
      <c r="W28" s="435">
        <f t="shared" si="119"/>
        <v>17</v>
      </c>
      <c r="X28" s="142"/>
      <c r="Y28" s="143">
        <v>15</v>
      </c>
      <c r="Z28" s="144"/>
      <c r="AA28" s="134">
        <f t="shared" si="74"/>
        <v>3</v>
      </c>
      <c r="AB28" s="134">
        <f t="shared" si="74"/>
        <v>17</v>
      </c>
      <c r="AC28" s="454">
        <v>4</v>
      </c>
      <c r="AD28" s="452">
        <f>AC7-AB28</f>
        <v>6</v>
      </c>
      <c r="AE28" s="135">
        <f t="shared" si="75"/>
        <v>1</v>
      </c>
      <c r="AF28" s="784">
        <f t="shared" si="76"/>
        <v>-1</v>
      </c>
      <c r="AG28" s="782">
        <f t="shared" si="77"/>
        <v>2</v>
      </c>
      <c r="AH28" s="137"/>
      <c r="AI28" s="158"/>
      <c r="AJ28" s="127">
        <v>15</v>
      </c>
      <c r="AK28" s="433">
        <f t="shared" si="120"/>
        <v>150</v>
      </c>
      <c r="AL28" s="434">
        <v>336</v>
      </c>
      <c r="AM28" s="432">
        <f t="shared" si="121"/>
        <v>3</v>
      </c>
      <c r="AN28" s="435">
        <f t="shared" si="121"/>
        <v>17</v>
      </c>
      <c r="AO28" s="142"/>
      <c r="AP28" s="143">
        <v>15</v>
      </c>
      <c r="AQ28" s="144"/>
      <c r="AR28" s="134">
        <f t="shared" si="78"/>
        <v>3</v>
      </c>
      <c r="AS28" s="134">
        <f t="shared" si="78"/>
        <v>17</v>
      </c>
      <c r="AT28" s="454">
        <v>6</v>
      </c>
      <c r="AU28" s="452">
        <f>AT7-AS28</f>
        <v>5</v>
      </c>
      <c r="AV28" s="135">
        <f t="shared" si="79"/>
        <v>1</v>
      </c>
      <c r="AW28" s="784">
        <f t="shared" si="80"/>
        <v>-3</v>
      </c>
      <c r="AX28" s="782">
        <f t="shared" si="81"/>
        <v>0</v>
      </c>
      <c r="AY28" s="137"/>
      <c r="AZ28" s="158"/>
      <c r="BA28" s="127">
        <v>15</v>
      </c>
      <c r="BB28" s="433">
        <f t="shared" si="122"/>
        <v>150</v>
      </c>
      <c r="BC28" s="434">
        <v>336</v>
      </c>
      <c r="BD28" s="432">
        <f t="shared" si="123"/>
        <v>3</v>
      </c>
      <c r="BE28" s="435">
        <f t="shared" si="123"/>
        <v>17</v>
      </c>
      <c r="BF28" s="142"/>
      <c r="BG28" s="143">
        <v>15</v>
      </c>
      <c r="BH28" s="144"/>
      <c r="BI28" s="134">
        <f t="shared" si="82"/>
        <v>3</v>
      </c>
      <c r="BJ28" s="134">
        <f t="shared" si="82"/>
        <v>17</v>
      </c>
      <c r="BK28" s="454">
        <v>4</v>
      </c>
      <c r="BL28" s="452">
        <f>BK7-BJ28</f>
        <v>-3</v>
      </c>
      <c r="BM28" s="135">
        <f t="shared" si="83"/>
        <v>0</v>
      </c>
      <c r="BN28" s="784">
        <f t="shared" si="84"/>
        <v>-1</v>
      </c>
      <c r="BO28" s="782">
        <f t="shared" si="85"/>
        <v>1</v>
      </c>
      <c r="BP28" s="137"/>
      <c r="BQ28" s="158"/>
      <c r="BR28" s="127">
        <v>15</v>
      </c>
      <c r="BS28" s="433">
        <f t="shared" si="124"/>
        <v>150</v>
      </c>
      <c r="BT28" s="434">
        <v>336</v>
      </c>
      <c r="BU28" s="432">
        <f t="shared" si="125"/>
        <v>3</v>
      </c>
      <c r="BV28" s="435">
        <f t="shared" si="125"/>
        <v>17</v>
      </c>
      <c r="BW28" s="142"/>
      <c r="BX28" s="143">
        <v>15</v>
      </c>
      <c r="BY28" s="144"/>
      <c r="BZ28" s="134">
        <f t="shared" si="86"/>
        <v>3</v>
      </c>
      <c r="CA28" s="134">
        <f t="shared" si="86"/>
        <v>17</v>
      </c>
      <c r="CB28" s="454">
        <v>4</v>
      </c>
      <c r="CC28" s="452">
        <f>CB7-CA28</f>
        <v>5</v>
      </c>
      <c r="CD28" s="135">
        <f t="shared" si="87"/>
        <v>1</v>
      </c>
      <c r="CE28" s="784">
        <f t="shared" si="88"/>
        <v>-1</v>
      </c>
      <c r="CF28" s="782">
        <f t="shared" si="89"/>
        <v>2</v>
      </c>
      <c r="CG28" s="137"/>
      <c r="CH28" s="158"/>
      <c r="CI28" s="127">
        <v>15</v>
      </c>
      <c r="CJ28" s="433">
        <f t="shared" si="126"/>
        <v>150</v>
      </c>
      <c r="CK28" s="434">
        <v>336</v>
      </c>
      <c r="CL28" s="432">
        <f t="shared" si="127"/>
        <v>3</v>
      </c>
      <c r="CM28" s="435">
        <f t="shared" si="127"/>
        <v>17</v>
      </c>
      <c r="CN28" s="142"/>
      <c r="CO28" s="143">
        <v>15</v>
      </c>
      <c r="CP28" s="144"/>
      <c r="CQ28" s="134">
        <f t="shared" si="90"/>
        <v>3</v>
      </c>
      <c r="CR28" s="134">
        <f t="shared" si="90"/>
        <v>17</v>
      </c>
      <c r="CS28" s="454">
        <v>4</v>
      </c>
      <c r="CT28" s="452">
        <f>CS7-CR28</f>
        <v>5</v>
      </c>
      <c r="CU28" s="135">
        <f t="shared" si="91"/>
        <v>1</v>
      </c>
      <c r="CV28" s="784">
        <f t="shared" si="92"/>
        <v>-1</v>
      </c>
      <c r="CW28" s="782">
        <f t="shared" si="93"/>
        <v>2</v>
      </c>
      <c r="CX28" s="137"/>
      <c r="CY28" s="158"/>
      <c r="CZ28" s="127">
        <v>15</v>
      </c>
      <c r="DA28" s="433">
        <f t="shared" si="128"/>
        <v>150</v>
      </c>
      <c r="DB28" s="434">
        <v>336</v>
      </c>
      <c r="DC28" s="432">
        <f t="shared" si="129"/>
        <v>3</v>
      </c>
      <c r="DD28" s="435">
        <f t="shared" si="129"/>
        <v>17</v>
      </c>
      <c r="DE28" s="142"/>
      <c r="DF28" s="143">
        <v>15</v>
      </c>
      <c r="DG28" s="144"/>
      <c r="DH28" s="134">
        <f t="shared" si="94"/>
        <v>3</v>
      </c>
      <c r="DI28" s="134">
        <f t="shared" si="94"/>
        <v>17</v>
      </c>
      <c r="DJ28" s="454">
        <v>4</v>
      </c>
      <c r="DK28" s="452">
        <f>DJ7-DI28</f>
        <v>6</v>
      </c>
      <c r="DL28" s="135">
        <f t="shared" si="95"/>
        <v>1</v>
      </c>
      <c r="DM28" s="784">
        <f t="shared" si="96"/>
        <v>-1</v>
      </c>
      <c r="DN28" s="782">
        <f t="shared" si="97"/>
        <v>2</v>
      </c>
      <c r="DO28" s="137"/>
      <c r="DP28" s="158"/>
      <c r="DQ28" s="127">
        <v>15</v>
      </c>
      <c r="DR28" s="433">
        <f t="shared" si="130"/>
        <v>150</v>
      </c>
      <c r="DS28" s="434">
        <v>336</v>
      </c>
      <c r="DT28" s="432">
        <f t="shared" si="131"/>
        <v>3</v>
      </c>
      <c r="DU28" s="435">
        <f t="shared" si="131"/>
        <v>17</v>
      </c>
      <c r="DV28" s="142"/>
      <c r="DW28" s="143">
        <v>15</v>
      </c>
      <c r="DX28" s="144"/>
      <c r="DY28" s="134">
        <f t="shared" si="98"/>
        <v>3</v>
      </c>
      <c r="DZ28" s="134">
        <f t="shared" si="98"/>
        <v>17</v>
      </c>
      <c r="EA28" s="454">
        <v>4</v>
      </c>
      <c r="EB28" s="452">
        <f>EA7-DZ28</f>
        <v>-1</v>
      </c>
      <c r="EC28" s="135">
        <f t="shared" si="99"/>
        <v>0</v>
      </c>
      <c r="ED28" s="784">
        <f t="shared" si="100"/>
        <v>-1</v>
      </c>
      <c r="EE28" s="782">
        <f t="shared" si="101"/>
        <v>1</v>
      </c>
      <c r="EF28" s="137"/>
      <c r="EG28" s="158"/>
      <c r="EH28" s="127">
        <v>15</v>
      </c>
      <c r="EI28" s="433">
        <f t="shared" si="132"/>
        <v>150</v>
      </c>
      <c r="EJ28" s="434">
        <v>336</v>
      </c>
      <c r="EK28" s="432">
        <f t="shared" si="133"/>
        <v>3</v>
      </c>
      <c r="EL28" s="435">
        <f t="shared" si="133"/>
        <v>17</v>
      </c>
      <c r="EM28" s="142"/>
      <c r="EN28" s="143">
        <v>15</v>
      </c>
      <c r="EO28" s="144"/>
      <c r="EP28" s="134">
        <f t="shared" si="102"/>
        <v>3</v>
      </c>
      <c r="EQ28" s="134">
        <f t="shared" si="102"/>
        <v>17</v>
      </c>
      <c r="ER28" s="454">
        <v>3</v>
      </c>
      <c r="ES28" s="452">
        <f>ER7-EQ28</f>
        <v>-11</v>
      </c>
      <c r="ET28" s="135">
        <f t="shared" si="103"/>
        <v>0</v>
      </c>
      <c r="EU28" s="784">
        <f t="shared" si="104"/>
        <v>0</v>
      </c>
      <c r="EV28" s="782">
        <f t="shared" si="105"/>
        <v>2</v>
      </c>
      <c r="EW28" s="137"/>
      <c r="EX28" s="158"/>
      <c r="EY28" s="127">
        <v>15</v>
      </c>
      <c r="EZ28" s="433">
        <f t="shared" si="134"/>
        <v>150</v>
      </c>
      <c r="FA28" s="434">
        <v>336</v>
      </c>
      <c r="FB28" s="432">
        <f t="shared" si="135"/>
        <v>3</v>
      </c>
      <c r="FC28" s="435">
        <f t="shared" si="135"/>
        <v>17</v>
      </c>
      <c r="FD28" s="142"/>
      <c r="FE28" s="143">
        <v>15</v>
      </c>
      <c r="FF28" s="144"/>
      <c r="FG28" s="134">
        <f t="shared" si="106"/>
        <v>3</v>
      </c>
      <c r="FH28" s="134">
        <f t="shared" si="106"/>
        <v>17</v>
      </c>
      <c r="FI28" s="454">
        <v>5</v>
      </c>
      <c r="FJ28" s="452">
        <f>FI7-FH28</f>
        <v>11</v>
      </c>
      <c r="FK28" s="135">
        <f t="shared" si="107"/>
        <v>1</v>
      </c>
      <c r="FL28" s="784">
        <f t="shared" si="108"/>
        <v>-2</v>
      </c>
      <c r="FM28" s="782">
        <f t="shared" si="109"/>
        <v>1</v>
      </c>
      <c r="FN28" s="137"/>
      <c r="FO28" s="158"/>
      <c r="FP28" s="127">
        <v>15</v>
      </c>
      <c r="FQ28" s="433">
        <f t="shared" si="136"/>
        <v>150</v>
      </c>
      <c r="FR28" s="434">
        <v>336</v>
      </c>
      <c r="FS28" s="432">
        <f t="shared" si="137"/>
        <v>3</v>
      </c>
      <c r="FT28" s="435">
        <f t="shared" si="137"/>
        <v>17</v>
      </c>
      <c r="FU28" s="142"/>
      <c r="FV28" s="143">
        <v>15</v>
      </c>
      <c r="FW28" s="144"/>
      <c r="FX28" s="134">
        <f t="shared" si="110"/>
        <v>3</v>
      </c>
      <c r="FY28" s="134">
        <f t="shared" si="110"/>
        <v>17</v>
      </c>
      <c r="FZ28" s="454">
        <v>4</v>
      </c>
      <c r="GA28" s="452">
        <f>FZ7-FY28</f>
        <v>-1</v>
      </c>
      <c r="GB28" s="135">
        <f t="shared" si="111"/>
        <v>0</v>
      </c>
      <c r="GC28" s="784">
        <f t="shared" si="112"/>
        <v>-1</v>
      </c>
      <c r="GD28" s="782">
        <f t="shared" si="113"/>
        <v>1</v>
      </c>
      <c r="GE28" s="137"/>
      <c r="GF28" s="158"/>
      <c r="GG28" s="127">
        <v>15</v>
      </c>
      <c r="GH28" s="433">
        <f t="shared" si="138"/>
        <v>150</v>
      </c>
      <c r="GI28" s="434">
        <v>336</v>
      </c>
      <c r="GJ28" s="432">
        <f t="shared" si="139"/>
        <v>3</v>
      </c>
      <c r="GK28" s="435">
        <f t="shared" si="139"/>
        <v>17</v>
      </c>
      <c r="GL28" s="142"/>
      <c r="GM28" s="143">
        <v>15</v>
      </c>
      <c r="GN28" s="144"/>
      <c r="GO28" s="134">
        <f t="shared" si="114"/>
        <v>3</v>
      </c>
      <c r="GP28" s="134">
        <f t="shared" si="114"/>
        <v>17</v>
      </c>
      <c r="GQ28" s="454">
        <v>5</v>
      </c>
      <c r="GR28" s="452">
        <f>GQ7-GP28</f>
        <v>-4</v>
      </c>
      <c r="GS28" s="135">
        <f t="shared" si="115"/>
        <v>0</v>
      </c>
      <c r="GT28" s="784">
        <f t="shared" si="116"/>
        <v>-2</v>
      </c>
      <c r="GU28" s="782">
        <f t="shared" si="117"/>
        <v>0</v>
      </c>
      <c r="GV28" s="145"/>
      <c r="GW28" s="436"/>
    </row>
    <row r="29" spans="1:205" s="437" customFormat="1" ht="16" customHeight="1">
      <c r="A29" s="438"/>
      <c r="B29" s="127">
        <v>16</v>
      </c>
      <c r="C29" s="128">
        <v>341</v>
      </c>
      <c r="D29" s="128">
        <v>412</v>
      </c>
      <c r="E29" s="129">
        <v>4</v>
      </c>
      <c r="F29" s="130">
        <v>1</v>
      </c>
      <c r="G29" s="131"/>
      <c r="H29" s="132">
        <v>16</v>
      </c>
      <c r="I29" s="133"/>
      <c r="J29" s="134">
        <f t="shared" si="70"/>
        <v>4</v>
      </c>
      <c r="K29" s="134">
        <f t="shared" si="70"/>
        <v>1</v>
      </c>
      <c r="L29" s="454">
        <v>6</v>
      </c>
      <c r="M29" s="452">
        <f>L7-K29</f>
        <v>16</v>
      </c>
      <c r="N29" s="135">
        <f t="shared" si="71"/>
        <v>1</v>
      </c>
      <c r="O29" s="784">
        <f t="shared" si="72"/>
        <v>-2</v>
      </c>
      <c r="P29" s="782">
        <f t="shared" si="73"/>
        <v>1</v>
      </c>
      <c r="Q29" s="137"/>
      <c r="R29" s="439"/>
      <c r="S29" s="127">
        <v>16</v>
      </c>
      <c r="T29" s="433">
        <f t="shared" si="118"/>
        <v>341</v>
      </c>
      <c r="U29" s="434">
        <v>336</v>
      </c>
      <c r="V29" s="432">
        <f t="shared" si="119"/>
        <v>4</v>
      </c>
      <c r="W29" s="435">
        <f t="shared" si="119"/>
        <v>1</v>
      </c>
      <c r="X29" s="142"/>
      <c r="Y29" s="143">
        <v>16</v>
      </c>
      <c r="Z29" s="144"/>
      <c r="AA29" s="134">
        <f t="shared" si="74"/>
        <v>4</v>
      </c>
      <c r="AB29" s="134">
        <f t="shared" si="74"/>
        <v>1</v>
      </c>
      <c r="AC29" s="454">
        <v>7</v>
      </c>
      <c r="AD29" s="452">
        <f>AC7-AB29</f>
        <v>22</v>
      </c>
      <c r="AE29" s="135">
        <f t="shared" si="75"/>
        <v>2</v>
      </c>
      <c r="AF29" s="784">
        <f t="shared" si="76"/>
        <v>-3</v>
      </c>
      <c r="AG29" s="782">
        <f t="shared" si="77"/>
        <v>1</v>
      </c>
      <c r="AH29" s="137"/>
      <c r="AI29" s="439"/>
      <c r="AJ29" s="127">
        <v>16</v>
      </c>
      <c r="AK29" s="433">
        <f t="shared" si="120"/>
        <v>341</v>
      </c>
      <c r="AL29" s="434">
        <v>336</v>
      </c>
      <c r="AM29" s="432">
        <f t="shared" si="121"/>
        <v>4</v>
      </c>
      <c r="AN29" s="435">
        <f t="shared" si="121"/>
        <v>1</v>
      </c>
      <c r="AO29" s="142"/>
      <c r="AP29" s="143">
        <v>16</v>
      </c>
      <c r="AQ29" s="144"/>
      <c r="AR29" s="134">
        <f t="shared" si="78"/>
        <v>4</v>
      </c>
      <c r="AS29" s="134">
        <f t="shared" si="78"/>
        <v>1</v>
      </c>
      <c r="AT29" s="454">
        <v>5</v>
      </c>
      <c r="AU29" s="452">
        <f>AT7-AS29</f>
        <v>21</v>
      </c>
      <c r="AV29" s="135">
        <f t="shared" si="79"/>
        <v>2</v>
      </c>
      <c r="AW29" s="784">
        <f t="shared" si="80"/>
        <v>-1</v>
      </c>
      <c r="AX29" s="782">
        <f t="shared" si="81"/>
        <v>3</v>
      </c>
      <c r="AY29" s="137"/>
      <c r="AZ29" s="439"/>
      <c r="BA29" s="127">
        <v>16</v>
      </c>
      <c r="BB29" s="433">
        <f t="shared" si="122"/>
        <v>341</v>
      </c>
      <c r="BC29" s="434">
        <v>336</v>
      </c>
      <c r="BD29" s="432">
        <f t="shared" si="123"/>
        <v>4</v>
      </c>
      <c r="BE29" s="435">
        <f t="shared" si="123"/>
        <v>1</v>
      </c>
      <c r="BF29" s="142"/>
      <c r="BG29" s="143">
        <v>16</v>
      </c>
      <c r="BH29" s="144"/>
      <c r="BI29" s="134">
        <f t="shared" si="82"/>
        <v>4</v>
      </c>
      <c r="BJ29" s="134">
        <f t="shared" si="82"/>
        <v>1</v>
      </c>
      <c r="BK29" s="454">
        <v>5</v>
      </c>
      <c r="BL29" s="452">
        <f>BK7-BJ29</f>
        <v>13</v>
      </c>
      <c r="BM29" s="135">
        <f t="shared" si="83"/>
        <v>1</v>
      </c>
      <c r="BN29" s="784">
        <f t="shared" si="84"/>
        <v>-1</v>
      </c>
      <c r="BO29" s="782">
        <f t="shared" si="85"/>
        <v>2</v>
      </c>
      <c r="BP29" s="137"/>
      <c r="BQ29" s="439"/>
      <c r="BR29" s="127">
        <v>16</v>
      </c>
      <c r="BS29" s="433">
        <f t="shared" si="124"/>
        <v>341</v>
      </c>
      <c r="BT29" s="434">
        <v>336</v>
      </c>
      <c r="BU29" s="432">
        <f t="shared" si="125"/>
        <v>4</v>
      </c>
      <c r="BV29" s="435">
        <f t="shared" si="125"/>
        <v>1</v>
      </c>
      <c r="BW29" s="142"/>
      <c r="BX29" s="143">
        <v>16</v>
      </c>
      <c r="BY29" s="144"/>
      <c r="BZ29" s="134">
        <f t="shared" si="86"/>
        <v>4</v>
      </c>
      <c r="CA29" s="134">
        <f t="shared" si="86"/>
        <v>1</v>
      </c>
      <c r="CB29" s="454">
        <v>5</v>
      </c>
      <c r="CC29" s="452">
        <f>CB7-CA29</f>
        <v>21</v>
      </c>
      <c r="CD29" s="135">
        <f t="shared" si="87"/>
        <v>2</v>
      </c>
      <c r="CE29" s="784">
        <f t="shared" si="88"/>
        <v>-1</v>
      </c>
      <c r="CF29" s="782">
        <f t="shared" si="89"/>
        <v>3</v>
      </c>
      <c r="CG29" s="137"/>
      <c r="CH29" s="439"/>
      <c r="CI29" s="127">
        <v>16</v>
      </c>
      <c r="CJ29" s="433">
        <f t="shared" si="126"/>
        <v>341</v>
      </c>
      <c r="CK29" s="434">
        <v>336</v>
      </c>
      <c r="CL29" s="432">
        <f t="shared" si="127"/>
        <v>4</v>
      </c>
      <c r="CM29" s="435">
        <f t="shared" si="127"/>
        <v>1</v>
      </c>
      <c r="CN29" s="142"/>
      <c r="CO29" s="143">
        <v>16</v>
      </c>
      <c r="CP29" s="144"/>
      <c r="CQ29" s="134">
        <f t="shared" si="90"/>
        <v>4</v>
      </c>
      <c r="CR29" s="134">
        <f t="shared" si="90"/>
        <v>1</v>
      </c>
      <c r="CS29" s="454">
        <v>5</v>
      </c>
      <c r="CT29" s="452">
        <f>CS7-CR29</f>
        <v>21</v>
      </c>
      <c r="CU29" s="135">
        <f t="shared" si="91"/>
        <v>2</v>
      </c>
      <c r="CV29" s="784">
        <f t="shared" si="92"/>
        <v>-1</v>
      </c>
      <c r="CW29" s="782">
        <f t="shared" si="93"/>
        <v>3</v>
      </c>
      <c r="CX29" s="137"/>
      <c r="CY29" s="439"/>
      <c r="CZ29" s="127">
        <v>16</v>
      </c>
      <c r="DA29" s="433">
        <f t="shared" si="128"/>
        <v>341</v>
      </c>
      <c r="DB29" s="434">
        <v>336</v>
      </c>
      <c r="DC29" s="432">
        <f t="shared" si="129"/>
        <v>4</v>
      </c>
      <c r="DD29" s="435">
        <f t="shared" si="129"/>
        <v>1</v>
      </c>
      <c r="DE29" s="142"/>
      <c r="DF29" s="143">
        <v>16</v>
      </c>
      <c r="DG29" s="144"/>
      <c r="DH29" s="134">
        <f t="shared" si="94"/>
        <v>4</v>
      </c>
      <c r="DI29" s="134">
        <f t="shared" si="94"/>
        <v>1</v>
      </c>
      <c r="DJ29" s="454">
        <v>6</v>
      </c>
      <c r="DK29" s="452">
        <f>DJ7-DI29</f>
        <v>22</v>
      </c>
      <c r="DL29" s="135">
        <f t="shared" si="95"/>
        <v>2</v>
      </c>
      <c r="DM29" s="784">
        <f t="shared" si="96"/>
        <v>-2</v>
      </c>
      <c r="DN29" s="782">
        <f t="shared" si="97"/>
        <v>2</v>
      </c>
      <c r="DO29" s="137"/>
      <c r="DP29" s="439"/>
      <c r="DQ29" s="127">
        <v>16</v>
      </c>
      <c r="DR29" s="433">
        <f t="shared" si="130"/>
        <v>341</v>
      </c>
      <c r="DS29" s="434">
        <v>336</v>
      </c>
      <c r="DT29" s="432">
        <f t="shared" si="131"/>
        <v>4</v>
      </c>
      <c r="DU29" s="435">
        <f t="shared" si="131"/>
        <v>1</v>
      </c>
      <c r="DV29" s="142"/>
      <c r="DW29" s="143">
        <v>16</v>
      </c>
      <c r="DX29" s="144"/>
      <c r="DY29" s="134">
        <f t="shared" si="98"/>
        <v>4</v>
      </c>
      <c r="DZ29" s="134">
        <f t="shared" si="98"/>
        <v>1</v>
      </c>
      <c r="EA29" s="454">
        <v>5</v>
      </c>
      <c r="EB29" s="452">
        <f>EA7-DZ29</f>
        <v>15</v>
      </c>
      <c r="EC29" s="135">
        <f t="shared" si="99"/>
        <v>1</v>
      </c>
      <c r="ED29" s="784">
        <f t="shared" si="100"/>
        <v>-1</v>
      </c>
      <c r="EE29" s="782">
        <f t="shared" si="101"/>
        <v>2</v>
      </c>
      <c r="EF29" s="137"/>
      <c r="EG29" s="439"/>
      <c r="EH29" s="127">
        <v>16</v>
      </c>
      <c r="EI29" s="433">
        <f t="shared" si="132"/>
        <v>341</v>
      </c>
      <c r="EJ29" s="434">
        <v>336</v>
      </c>
      <c r="EK29" s="432">
        <f t="shared" si="133"/>
        <v>4</v>
      </c>
      <c r="EL29" s="435">
        <f t="shared" si="133"/>
        <v>1</v>
      </c>
      <c r="EM29" s="142"/>
      <c r="EN29" s="143">
        <v>16</v>
      </c>
      <c r="EO29" s="144"/>
      <c r="EP29" s="134">
        <f t="shared" si="102"/>
        <v>4</v>
      </c>
      <c r="EQ29" s="134">
        <f t="shared" si="102"/>
        <v>1</v>
      </c>
      <c r="ER29" s="454">
        <v>6</v>
      </c>
      <c r="ES29" s="452">
        <f>ER7-EQ29</f>
        <v>5</v>
      </c>
      <c r="ET29" s="135">
        <f t="shared" si="103"/>
        <v>1</v>
      </c>
      <c r="EU29" s="784">
        <f t="shared" si="104"/>
        <v>-2</v>
      </c>
      <c r="EV29" s="782">
        <f t="shared" si="105"/>
        <v>1</v>
      </c>
      <c r="EW29" s="137"/>
      <c r="EX29" s="439"/>
      <c r="EY29" s="127">
        <v>16</v>
      </c>
      <c r="EZ29" s="433">
        <f t="shared" si="134"/>
        <v>341</v>
      </c>
      <c r="FA29" s="434">
        <v>336</v>
      </c>
      <c r="FB29" s="432">
        <f t="shared" si="135"/>
        <v>4</v>
      </c>
      <c r="FC29" s="435">
        <f t="shared" si="135"/>
        <v>1</v>
      </c>
      <c r="FD29" s="142"/>
      <c r="FE29" s="143">
        <v>16</v>
      </c>
      <c r="FF29" s="144"/>
      <c r="FG29" s="134">
        <f t="shared" si="106"/>
        <v>4</v>
      </c>
      <c r="FH29" s="134">
        <f t="shared" si="106"/>
        <v>1</v>
      </c>
      <c r="FI29" s="454">
        <v>7</v>
      </c>
      <c r="FJ29" s="452">
        <f>FI7-FH29</f>
        <v>27</v>
      </c>
      <c r="FK29" s="135">
        <f t="shared" si="107"/>
        <v>2</v>
      </c>
      <c r="FL29" s="784">
        <f t="shared" si="108"/>
        <v>-3</v>
      </c>
      <c r="FM29" s="782">
        <f t="shared" si="109"/>
        <v>1</v>
      </c>
      <c r="FN29" s="137"/>
      <c r="FO29" s="439"/>
      <c r="FP29" s="127">
        <v>16</v>
      </c>
      <c r="FQ29" s="433">
        <f t="shared" si="136"/>
        <v>341</v>
      </c>
      <c r="FR29" s="434">
        <v>336</v>
      </c>
      <c r="FS29" s="432">
        <f t="shared" si="137"/>
        <v>4</v>
      </c>
      <c r="FT29" s="435">
        <f t="shared" si="137"/>
        <v>1</v>
      </c>
      <c r="FU29" s="142"/>
      <c r="FV29" s="143">
        <v>16</v>
      </c>
      <c r="FW29" s="144"/>
      <c r="FX29" s="134">
        <f t="shared" si="110"/>
        <v>4</v>
      </c>
      <c r="FY29" s="134">
        <f t="shared" si="110"/>
        <v>1</v>
      </c>
      <c r="FZ29" s="454">
        <v>5</v>
      </c>
      <c r="GA29" s="452">
        <f>FZ7-FY29</f>
        <v>15</v>
      </c>
      <c r="GB29" s="135">
        <f t="shared" si="111"/>
        <v>1</v>
      </c>
      <c r="GC29" s="784">
        <f t="shared" si="112"/>
        <v>-1</v>
      </c>
      <c r="GD29" s="782">
        <f t="shared" si="113"/>
        <v>2</v>
      </c>
      <c r="GE29" s="137"/>
      <c r="GF29" s="439"/>
      <c r="GG29" s="127">
        <v>16</v>
      </c>
      <c r="GH29" s="433">
        <f t="shared" si="138"/>
        <v>341</v>
      </c>
      <c r="GI29" s="434">
        <v>336</v>
      </c>
      <c r="GJ29" s="432">
        <f t="shared" si="139"/>
        <v>4</v>
      </c>
      <c r="GK29" s="435">
        <f t="shared" si="139"/>
        <v>1</v>
      </c>
      <c r="GL29" s="142"/>
      <c r="GM29" s="143">
        <v>16</v>
      </c>
      <c r="GN29" s="144"/>
      <c r="GO29" s="134">
        <f t="shared" si="114"/>
        <v>4</v>
      </c>
      <c r="GP29" s="134">
        <f t="shared" si="114"/>
        <v>1</v>
      </c>
      <c r="GQ29" s="454">
        <v>7</v>
      </c>
      <c r="GR29" s="452">
        <f>GQ7-GP29</f>
        <v>12</v>
      </c>
      <c r="GS29" s="135">
        <f t="shared" si="115"/>
        <v>1</v>
      </c>
      <c r="GT29" s="784">
        <f t="shared" si="116"/>
        <v>-3</v>
      </c>
      <c r="GU29" s="782">
        <f t="shared" si="117"/>
        <v>0</v>
      </c>
      <c r="GV29" s="145"/>
      <c r="GW29" s="436"/>
    </row>
    <row r="30" spans="1:205" s="437" customFormat="1" ht="16" customHeight="1">
      <c r="A30" s="438"/>
      <c r="B30" s="127">
        <v>17</v>
      </c>
      <c r="C30" s="128">
        <v>246</v>
      </c>
      <c r="D30" s="128">
        <v>138</v>
      </c>
      <c r="E30" s="129">
        <v>4</v>
      </c>
      <c r="F30" s="130">
        <v>11</v>
      </c>
      <c r="G30" s="131"/>
      <c r="H30" s="132">
        <v>17</v>
      </c>
      <c r="I30" s="133"/>
      <c r="J30" s="134">
        <f t="shared" si="70"/>
        <v>4</v>
      </c>
      <c r="K30" s="134">
        <f t="shared" si="70"/>
        <v>11</v>
      </c>
      <c r="L30" s="454">
        <v>4</v>
      </c>
      <c r="M30" s="452">
        <f>L7-K30</f>
        <v>6</v>
      </c>
      <c r="N30" s="135">
        <f t="shared" si="71"/>
        <v>1</v>
      </c>
      <c r="O30" s="784">
        <f t="shared" si="72"/>
        <v>0</v>
      </c>
      <c r="P30" s="782">
        <f t="shared" si="73"/>
        <v>3</v>
      </c>
      <c r="Q30" s="137"/>
      <c r="R30" s="439"/>
      <c r="S30" s="127">
        <v>17</v>
      </c>
      <c r="T30" s="433">
        <f t="shared" si="118"/>
        <v>246</v>
      </c>
      <c r="U30" s="434">
        <v>336</v>
      </c>
      <c r="V30" s="432">
        <f t="shared" si="119"/>
        <v>4</v>
      </c>
      <c r="W30" s="435">
        <f t="shared" si="119"/>
        <v>11</v>
      </c>
      <c r="X30" s="142"/>
      <c r="Y30" s="143">
        <v>17</v>
      </c>
      <c r="Z30" s="144"/>
      <c r="AA30" s="134">
        <f t="shared" si="74"/>
        <v>4</v>
      </c>
      <c r="AB30" s="134">
        <f t="shared" si="74"/>
        <v>11</v>
      </c>
      <c r="AC30" s="454">
        <v>6</v>
      </c>
      <c r="AD30" s="452">
        <f>AC7-AB30</f>
        <v>12</v>
      </c>
      <c r="AE30" s="135">
        <f t="shared" si="75"/>
        <v>1</v>
      </c>
      <c r="AF30" s="784">
        <f t="shared" si="76"/>
        <v>-2</v>
      </c>
      <c r="AG30" s="782">
        <f t="shared" si="77"/>
        <v>1</v>
      </c>
      <c r="AH30" s="137"/>
      <c r="AI30" s="439"/>
      <c r="AJ30" s="127">
        <v>17</v>
      </c>
      <c r="AK30" s="433">
        <f t="shared" si="120"/>
        <v>246</v>
      </c>
      <c r="AL30" s="434">
        <v>336</v>
      </c>
      <c r="AM30" s="432">
        <f t="shared" si="121"/>
        <v>4</v>
      </c>
      <c r="AN30" s="435">
        <f t="shared" si="121"/>
        <v>11</v>
      </c>
      <c r="AO30" s="142"/>
      <c r="AP30" s="143">
        <v>17</v>
      </c>
      <c r="AQ30" s="144"/>
      <c r="AR30" s="134">
        <f t="shared" si="78"/>
        <v>4</v>
      </c>
      <c r="AS30" s="134">
        <f t="shared" si="78"/>
        <v>11</v>
      </c>
      <c r="AT30" s="454">
        <v>4</v>
      </c>
      <c r="AU30" s="452">
        <f>AT7-AS30</f>
        <v>11</v>
      </c>
      <c r="AV30" s="135">
        <f t="shared" si="79"/>
        <v>1</v>
      </c>
      <c r="AW30" s="784">
        <f t="shared" si="80"/>
        <v>0</v>
      </c>
      <c r="AX30" s="782">
        <f t="shared" si="81"/>
        <v>3</v>
      </c>
      <c r="AY30" s="137"/>
      <c r="AZ30" s="439"/>
      <c r="BA30" s="127">
        <v>17</v>
      </c>
      <c r="BB30" s="433">
        <f t="shared" si="122"/>
        <v>246</v>
      </c>
      <c r="BC30" s="434">
        <v>336</v>
      </c>
      <c r="BD30" s="432">
        <f t="shared" si="123"/>
        <v>4</v>
      </c>
      <c r="BE30" s="435">
        <f t="shared" si="123"/>
        <v>11</v>
      </c>
      <c r="BF30" s="142"/>
      <c r="BG30" s="143">
        <v>17</v>
      </c>
      <c r="BH30" s="144"/>
      <c r="BI30" s="134">
        <f t="shared" si="82"/>
        <v>4</v>
      </c>
      <c r="BJ30" s="134">
        <f t="shared" si="82"/>
        <v>11</v>
      </c>
      <c r="BK30" s="454">
        <v>5</v>
      </c>
      <c r="BL30" s="452">
        <f>BK7-BJ30</f>
        <v>3</v>
      </c>
      <c r="BM30" s="135">
        <f t="shared" si="83"/>
        <v>1</v>
      </c>
      <c r="BN30" s="784">
        <f t="shared" si="84"/>
        <v>-1</v>
      </c>
      <c r="BO30" s="782">
        <f t="shared" si="85"/>
        <v>2</v>
      </c>
      <c r="BP30" s="137"/>
      <c r="BQ30" s="439"/>
      <c r="BR30" s="127">
        <v>17</v>
      </c>
      <c r="BS30" s="433">
        <f t="shared" si="124"/>
        <v>246</v>
      </c>
      <c r="BT30" s="434">
        <v>336</v>
      </c>
      <c r="BU30" s="432">
        <f t="shared" si="125"/>
        <v>4</v>
      </c>
      <c r="BV30" s="435">
        <f t="shared" si="125"/>
        <v>11</v>
      </c>
      <c r="BW30" s="142"/>
      <c r="BX30" s="143">
        <v>17</v>
      </c>
      <c r="BY30" s="144"/>
      <c r="BZ30" s="134">
        <f t="shared" si="86"/>
        <v>4</v>
      </c>
      <c r="CA30" s="134">
        <f t="shared" si="86"/>
        <v>11</v>
      </c>
      <c r="CB30" s="454">
        <v>7</v>
      </c>
      <c r="CC30" s="452">
        <f>CB7-CA30</f>
        <v>11</v>
      </c>
      <c r="CD30" s="135">
        <f t="shared" si="87"/>
        <v>1</v>
      </c>
      <c r="CE30" s="784">
        <f t="shared" si="88"/>
        <v>-3</v>
      </c>
      <c r="CF30" s="782">
        <f t="shared" si="89"/>
        <v>0</v>
      </c>
      <c r="CG30" s="137"/>
      <c r="CH30" s="439"/>
      <c r="CI30" s="127">
        <v>17</v>
      </c>
      <c r="CJ30" s="433">
        <f t="shared" si="126"/>
        <v>246</v>
      </c>
      <c r="CK30" s="434">
        <v>336</v>
      </c>
      <c r="CL30" s="432">
        <f t="shared" si="127"/>
        <v>4</v>
      </c>
      <c r="CM30" s="435">
        <f t="shared" si="127"/>
        <v>11</v>
      </c>
      <c r="CN30" s="142"/>
      <c r="CO30" s="143">
        <v>17</v>
      </c>
      <c r="CP30" s="144"/>
      <c r="CQ30" s="134">
        <f t="shared" si="90"/>
        <v>4</v>
      </c>
      <c r="CR30" s="134">
        <f t="shared" si="90"/>
        <v>11</v>
      </c>
      <c r="CS30" s="454">
        <v>7</v>
      </c>
      <c r="CT30" s="452">
        <f>CS7-CR30</f>
        <v>11</v>
      </c>
      <c r="CU30" s="135">
        <f t="shared" si="91"/>
        <v>1</v>
      </c>
      <c r="CV30" s="784">
        <f t="shared" si="92"/>
        <v>-3</v>
      </c>
      <c r="CW30" s="782">
        <f t="shared" si="93"/>
        <v>0</v>
      </c>
      <c r="CX30" s="137"/>
      <c r="CY30" s="439"/>
      <c r="CZ30" s="127">
        <v>17</v>
      </c>
      <c r="DA30" s="433">
        <f t="shared" si="128"/>
        <v>246</v>
      </c>
      <c r="DB30" s="434">
        <v>336</v>
      </c>
      <c r="DC30" s="432">
        <f t="shared" si="129"/>
        <v>4</v>
      </c>
      <c r="DD30" s="435">
        <f t="shared" si="129"/>
        <v>11</v>
      </c>
      <c r="DE30" s="142"/>
      <c r="DF30" s="143">
        <v>17</v>
      </c>
      <c r="DG30" s="144"/>
      <c r="DH30" s="134">
        <f t="shared" si="94"/>
        <v>4</v>
      </c>
      <c r="DI30" s="134">
        <f t="shared" si="94"/>
        <v>11</v>
      </c>
      <c r="DJ30" s="454">
        <v>6</v>
      </c>
      <c r="DK30" s="452">
        <f>DJ7-DI30</f>
        <v>12</v>
      </c>
      <c r="DL30" s="135">
        <f t="shared" si="95"/>
        <v>1</v>
      </c>
      <c r="DM30" s="784">
        <f t="shared" si="96"/>
        <v>-2</v>
      </c>
      <c r="DN30" s="782">
        <f t="shared" si="97"/>
        <v>1</v>
      </c>
      <c r="DO30" s="137"/>
      <c r="DP30" s="439"/>
      <c r="DQ30" s="127">
        <v>17</v>
      </c>
      <c r="DR30" s="433">
        <f t="shared" si="130"/>
        <v>246</v>
      </c>
      <c r="DS30" s="434">
        <v>336</v>
      </c>
      <c r="DT30" s="432">
        <f t="shared" si="131"/>
        <v>4</v>
      </c>
      <c r="DU30" s="435">
        <f t="shared" si="131"/>
        <v>11</v>
      </c>
      <c r="DV30" s="142"/>
      <c r="DW30" s="143">
        <v>17</v>
      </c>
      <c r="DX30" s="144"/>
      <c r="DY30" s="134">
        <f t="shared" si="98"/>
        <v>4</v>
      </c>
      <c r="DZ30" s="134">
        <f t="shared" si="98"/>
        <v>11</v>
      </c>
      <c r="EA30" s="454">
        <v>6</v>
      </c>
      <c r="EB30" s="452">
        <f>EA7-DZ30</f>
        <v>5</v>
      </c>
      <c r="EC30" s="135">
        <f t="shared" si="99"/>
        <v>1</v>
      </c>
      <c r="ED30" s="784">
        <f t="shared" si="100"/>
        <v>-2</v>
      </c>
      <c r="EE30" s="782">
        <f t="shared" si="101"/>
        <v>1</v>
      </c>
      <c r="EF30" s="137"/>
      <c r="EG30" s="439"/>
      <c r="EH30" s="127">
        <v>17</v>
      </c>
      <c r="EI30" s="433">
        <f t="shared" si="132"/>
        <v>246</v>
      </c>
      <c r="EJ30" s="434">
        <v>336</v>
      </c>
      <c r="EK30" s="432">
        <f t="shared" si="133"/>
        <v>4</v>
      </c>
      <c r="EL30" s="435">
        <f t="shared" si="133"/>
        <v>11</v>
      </c>
      <c r="EM30" s="142"/>
      <c r="EN30" s="143">
        <v>17</v>
      </c>
      <c r="EO30" s="144"/>
      <c r="EP30" s="134">
        <f t="shared" si="102"/>
        <v>4</v>
      </c>
      <c r="EQ30" s="134">
        <f t="shared" si="102"/>
        <v>11</v>
      </c>
      <c r="ER30" s="454">
        <v>4</v>
      </c>
      <c r="ES30" s="452">
        <f>ER7-EQ30</f>
        <v>-5</v>
      </c>
      <c r="ET30" s="135">
        <f t="shared" si="103"/>
        <v>0</v>
      </c>
      <c r="EU30" s="784">
        <f t="shared" si="104"/>
        <v>0</v>
      </c>
      <c r="EV30" s="782">
        <f t="shared" si="105"/>
        <v>2</v>
      </c>
      <c r="EW30" s="137"/>
      <c r="EX30" s="439"/>
      <c r="EY30" s="127">
        <v>17</v>
      </c>
      <c r="EZ30" s="433">
        <f t="shared" si="134"/>
        <v>246</v>
      </c>
      <c r="FA30" s="434">
        <v>336</v>
      </c>
      <c r="FB30" s="432">
        <f t="shared" si="135"/>
        <v>4</v>
      </c>
      <c r="FC30" s="435">
        <f t="shared" si="135"/>
        <v>11</v>
      </c>
      <c r="FD30" s="142"/>
      <c r="FE30" s="143">
        <v>17</v>
      </c>
      <c r="FF30" s="144"/>
      <c r="FG30" s="134">
        <f t="shared" si="106"/>
        <v>4</v>
      </c>
      <c r="FH30" s="134">
        <f t="shared" si="106"/>
        <v>11</v>
      </c>
      <c r="FI30" s="454">
        <v>7</v>
      </c>
      <c r="FJ30" s="452">
        <f>FI7-FH30</f>
        <v>17</v>
      </c>
      <c r="FK30" s="135">
        <f t="shared" si="107"/>
        <v>1</v>
      </c>
      <c r="FL30" s="784">
        <f t="shared" si="108"/>
        <v>-3</v>
      </c>
      <c r="FM30" s="782">
        <f t="shared" si="109"/>
        <v>0</v>
      </c>
      <c r="FN30" s="137"/>
      <c r="FO30" s="439"/>
      <c r="FP30" s="127">
        <v>17</v>
      </c>
      <c r="FQ30" s="433">
        <f t="shared" si="136"/>
        <v>246</v>
      </c>
      <c r="FR30" s="434">
        <v>336</v>
      </c>
      <c r="FS30" s="432">
        <f t="shared" si="137"/>
        <v>4</v>
      </c>
      <c r="FT30" s="435">
        <f t="shared" si="137"/>
        <v>11</v>
      </c>
      <c r="FU30" s="142"/>
      <c r="FV30" s="143">
        <v>17</v>
      </c>
      <c r="FW30" s="144"/>
      <c r="FX30" s="134">
        <f t="shared" si="110"/>
        <v>4</v>
      </c>
      <c r="FY30" s="134">
        <f t="shared" si="110"/>
        <v>11</v>
      </c>
      <c r="FZ30" s="454">
        <v>7</v>
      </c>
      <c r="GA30" s="452">
        <f>FZ7-FY30</f>
        <v>5</v>
      </c>
      <c r="GB30" s="135">
        <f t="shared" si="111"/>
        <v>1</v>
      </c>
      <c r="GC30" s="784">
        <f t="shared" si="112"/>
        <v>-3</v>
      </c>
      <c r="GD30" s="782">
        <f t="shared" si="113"/>
        <v>0</v>
      </c>
      <c r="GE30" s="137"/>
      <c r="GF30" s="439"/>
      <c r="GG30" s="127">
        <v>17</v>
      </c>
      <c r="GH30" s="433">
        <f t="shared" si="138"/>
        <v>246</v>
      </c>
      <c r="GI30" s="434">
        <v>336</v>
      </c>
      <c r="GJ30" s="432">
        <f t="shared" si="139"/>
        <v>4</v>
      </c>
      <c r="GK30" s="435">
        <f t="shared" si="139"/>
        <v>11</v>
      </c>
      <c r="GL30" s="142"/>
      <c r="GM30" s="143">
        <v>17</v>
      </c>
      <c r="GN30" s="144"/>
      <c r="GO30" s="134">
        <f t="shared" si="114"/>
        <v>4</v>
      </c>
      <c r="GP30" s="134">
        <f t="shared" si="114"/>
        <v>11</v>
      </c>
      <c r="GQ30" s="454">
        <v>7</v>
      </c>
      <c r="GR30" s="452">
        <f>GQ7-GP30</f>
        <v>2</v>
      </c>
      <c r="GS30" s="135">
        <f t="shared" si="115"/>
        <v>1</v>
      </c>
      <c r="GT30" s="784">
        <f t="shared" si="116"/>
        <v>-3</v>
      </c>
      <c r="GU30" s="782">
        <f t="shared" si="117"/>
        <v>0</v>
      </c>
      <c r="GV30" s="145"/>
      <c r="GW30" s="436"/>
    </row>
    <row r="31" spans="1:205" s="437" customFormat="1" ht="16" customHeight="1" thickBot="1">
      <c r="A31" s="431"/>
      <c r="B31" s="127">
        <v>18</v>
      </c>
      <c r="C31" s="128">
        <v>424</v>
      </c>
      <c r="D31" s="128">
        <v>413</v>
      </c>
      <c r="E31" s="129">
        <v>5</v>
      </c>
      <c r="F31" s="130">
        <v>5</v>
      </c>
      <c r="G31" s="131"/>
      <c r="H31" s="132">
        <v>18</v>
      </c>
      <c r="I31" s="133"/>
      <c r="J31" s="134">
        <f t="shared" si="70"/>
        <v>5</v>
      </c>
      <c r="K31" s="134">
        <f t="shared" si="70"/>
        <v>5</v>
      </c>
      <c r="L31" s="455">
        <v>6</v>
      </c>
      <c r="M31" s="452">
        <f>L7-K31</f>
        <v>12</v>
      </c>
      <c r="N31" s="135">
        <f t="shared" si="71"/>
        <v>1</v>
      </c>
      <c r="O31" s="784">
        <f t="shared" si="72"/>
        <v>-1</v>
      </c>
      <c r="P31" s="783">
        <f t="shared" si="73"/>
        <v>2</v>
      </c>
      <c r="Q31" s="137"/>
      <c r="R31" s="158"/>
      <c r="S31" s="127">
        <v>18</v>
      </c>
      <c r="T31" s="433">
        <f t="shared" si="118"/>
        <v>424</v>
      </c>
      <c r="U31" s="434">
        <v>336</v>
      </c>
      <c r="V31" s="432">
        <f t="shared" si="119"/>
        <v>5</v>
      </c>
      <c r="W31" s="435">
        <f t="shared" si="119"/>
        <v>5</v>
      </c>
      <c r="X31" s="142"/>
      <c r="Y31" s="143">
        <v>18</v>
      </c>
      <c r="Z31" s="144"/>
      <c r="AA31" s="134">
        <f t="shared" si="74"/>
        <v>5</v>
      </c>
      <c r="AB31" s="134">
        <f t="shared" si="74"/>
        <v>5</v>
      </c>
      <c r="AC31" s="455">
        <v>7</v>
      </c>
      <c r="AD31" s="452">
        <f>AC7-AB31</f>
        <v>18</v>
      </c>
      <c r="AE31" s="135">
        <f t="shared" si="75"/>
        <v>2</v>
      </c>
      <c r="AF31" s="784">
        <f t="shared" si="76"/>
        <v>-2</v>
      </c>
      <c r="AG31" s="783">
        <f t="shared" si="77"/>
        <v>2</v>
      </c>
      <c r="AH31" s="137"/>
      <c r="AI31" s="158"/>
      <c r="AJ31" s="127">
        <v>18</v>
      </c>
      <c r="AK31" s="433">
        <f t="shared" si="120"/>
        <v>424</v>
      </c>
      <c r="AL31" s="434">
        <v>336</v>
      </c>
      <c r="AM31" s="432">
        <f t="shared" si="121"/>
        <v>5</v>
      </c>
      <c r="AN31" s="435">
        <f t="shared" si="121"/>
        <v>5</v>
      </c>
      <c r="AO31" s="142"/>
      <c r="AP31" s="143">
        <v>18</v>
      </c>
      <c r="AQ31" s="144"/>
      <c r="AR31" s="134">
        <f t="shared" si="78"/>
        <v>5</v>
      </c>
      <c r="AS31" s="134">
        <f t="shared" si="78"/>
        <v>5</v>
      </c>
      <c r="AT31" s="455">
        <v>8</v>
      </c>
      <c r="AU31" s="452">
        <f>AT7-AS31</f>
        <v>17</v>
      </c>
      <c r="AV31" s="135">
        <f t="shared" si="79"/>
        <v>1</v>
      </c>
      <c r="AW31" s="784">
        <f t="shared" si="80"/>
        <v>-3</v>
      </c>
      <c r="AX31" s="783">
        <f t="shared" si="81"/>
        <v>0</v>
      </c>
      <c r="AY31" s="137"/>
      <c r="AZ31" s="158"/>
      <c r="BA31" s="127">
        <v>18</v>
      </c>
      <c r="BB31" s="433">
        <f t="shared" si="122"/>
        <v>424</v>
      </c>
      <c r="BC31" s="434">
        <v>336</v>
      </c>
      <c r="BD31" s="432">
        <f t="shared" si="123"/>
        <v>5</v>
      </c>
      <c r="BE31" s="435">
        <f t="shared" si="123"/>
        <v>5</v>
      </c>
      <c r="BF31" s="142"/>
      <c r="BG31" s="143">
        <v>18</v>
      </c>
      <c r="BH31" s="144"/>
      <c r="BI31" s="134">
        <f t="shared" si="82"/>
        <v>5</v>
      </c>
      <c r="BJ31" s="134">
        <f t="shared" si="82"/>
        <v>5</v>
      </c>
      <c r="BK31" s="455">
        <v>6</v>
      </c>
      <c r="BL31" s="452">
        <f>BK7-BJ31</f>
        <v>9</v>
      </c>
      <c r="BM31" s="135">
        <f t="shared" si="83"/>
        <v>1</v>
      </c>
      <c r="BN31" s="784">
        <f t="shared" si="84"/>
        <v>-1</v>
      </c>
      <c r="BO31" s="783">
        <f t="shared" si="85"/>
        <v>2</v>
      </c>
      <c r="BP31" s="137"/>
      <c r="BQ31" s="158"/>
      <c r="BR31" s="127">
        <v>18</v>
      </c>
      <c r="BS31" s="433">
        <f t="shared" si="124"/>
        <v>424</v>
      </c>
      <c r="BT31" s="434">
        <v>336</v>
      </c>
      <c r="BU31" s="432">
        <f t="shared" si="125"/>
        <v>5</v>
      </c>
      <c r="BV31" s="435">
        <f t="shared" si="125"/>
        <v>5</v>
      </c>
      <c r="BW31" s="142"/>
      <c r="BX31" s="143">
        <v>18</v>
      </c>
      <c r="BY31" s="144"/>
      <c r="BZ31" s="134">
        <f t="shared" si="86"/>
        <v>5</v>
      </c>
      <c r="CA31" s="134">
        <f t="shared" si="86"/>
        <v>5</v>
      </c>
      <c r="CB31" s="455">
        <v>7</v>
      </c>
      <c r="CC31" s="452">
        <f>CB7-CA31</f>
        <v>17</v>
      </c>
      <c r="CD31" s="135">
        <f t="shared" si="87"/>
        <v>1</v>
      </c>
      <c r="CE31" s="784">
        <f t="shared" si="88"/>
        <v>-2</v>
      </c>
      <c r="CF31" s="783">
        <f t="shared" si="89"/>
        <v>1</v>
      </c>
      <c r="CG31" s="137"/>
      <c r="CH31" s="158"/>
      <c r="CI31" s="127">
        <v>18</v>
      </c>
      <c r="CJ31" s="433">
        <f t="shared" si="126"/>
        <v>424</v>
      </c>
      <c r="CK31" s="434">
        <v>336</v>
      </c>
      <c r="CL31" s="432">
        <f t="shared" si="127"/>
        <v>5</v>
      </c>
      <c r="CM31" s="435">
        <f t="shared" si="127"/>
        <v>5</v>
      </c>
      <c r="CN31" s="142"/>
      <c r="CO31" s="143">
        <v>18</v>
      </c>
      <c r="CP31" s="144"/>
      <c r="CQ31" s="134">
        <f t="shared" si="90"/>
        <v>5</v>
      </c>
      <c r="CR31" s="134">
        <f t="shared" si="90"/>
        <v>5</v>
      </c>
      <c r="CS31" s="455">
        <v>7</v>
      </c>
      <c r="CT31" s="452">
        <f>CS7-CR31</f>
        <v>17</v>
      </c>
      <c r="CU31" s="135">
        <f t="shared" si="91"/>
        <v>1</v>
      </c>
      <c r="CV31" s="784">
        <f t="shared" si="92"/>
        <v>-2</v>
      </c>
      <c r="CW31" s="783">
        <f t="shared" si="93"/>
        <v>1</v>
      </c>
      <c r="CX31" s="137"/>
      <c r="CY31" s="158"/>
      <c r="CZ31" s="127">
        <v>18</v>
      </c>
      <c r="DA31" s="433">
        <f t="shared" si="128"/>
        <v>424</v>
      </c>
      <c r="DB31" s="434">
        <v>336</v>
      </c>
      <c r="DC31" s="432">
        <f t="shared" si="129"/>
        <v>5</v>
      </c>
      <c r="DD31" s="435">
        <f t="shared" si="129"/>
        <v>5</v>
      </c>
      <c r="DE31" s="142"/>
      <c r="DF31" s="143">
        <v>18</v>
      </c>
      <c r="DG31" s="144"/>
      <c r="DH31" s="134">
        <f t="shared" si="94"/>
        <v>5</v>
      </c>
      <c r="DI31" s="134">
        <f t="shared" si="94"/>
        <v>5</v>
      </c>
      <c r="DJ31" s="455">
        <v>6</v>
      </c>
      <c r="DK31" s="452">
        <f>DJ7-DI31</f>
        <v>18</v>
      </c>
      <c r="DL31" s="135">
        <f t="shared" si="95"/>
        <v>2</v>
      </c>
      <c r="DM31" s="784">
        <f t="shared" si="96"/>
        <v>-1</v>
      </c>
      <c r="DN31" s="783">
        <f t="shared" si="97"/>
        <v>3</v>
      </c>
      <c r="DO31" s="137"/>
      <c r="DP31" s="158"/>
      <c r="DQ31" s="127">
        <v>18</v>
      </c>
      <c r="DR31" s="433">
        <f t="shared" si="130"/>
        <v>424</v>
      </c>
      <c r="DS31" s="434">
        <v>336</v>
      </c>
      <c r="DT31" s="432">
        <f t="shared" si="131"/>
        <v>5</v>
      </c>
      <c r="DU31" s="435">
        <f t="shared" si="131"/>
        <v>5</v>
      </c>
      <c r="DV31" s="142"/>
      <c r="DW31" s="143">
        <v>18</v>
      </c>
      <c r="DX31" s="144"/>
      <c r="DY31" s="134">
        <f t="shared" si="98"/>
        <v>5</v>
      </c>
      <c r="DZ31" s="134">
        <f t="shared" si="98"/>
        <v>5</v>
      </c>
      <c r="EA31" s="455">
        <v>7</v>
      </c>
      <c r="EB31" s="452">
        <f>EA7-DZ31</f>
        <v>11</v>
      </c>
      <c r="EC31" s="135">
        <f t="shared" si="99"/>
        <v>1</v>
      </c>
      <c r="ED31" s="784">
        <f t="shared" si="100"/>
        <v>-2</v>
      </c>
      <c r="EE31" s="783">
        <f t="shared" si="101"/>
        <v>1</v>
      </c>
      <c r="EF31" s="137"/>
      <c r="EG31" s="158"/>
      <c r="EH31" s="127">
        <v>18</v>
      </c>
      <c r="EI31" s="433">
        <f t="shared" si="132"/>
        <v>424</v>
      </c>
      <c r="EJ31" s="434">
        <v>336</v>
      </c>
      <c r="EK31" s="432">
        <f t="shared" si="133"/>
        <v>5</v>
      </c>
      <c r="EL31" s="435">
        <f t="shared" si="133"/>
        <v>5</v>
      </c>
      <c r="EM31" s="142"/>
      <c r="EN31" s="143">
        <v>18</v>
      </c>
      <c r="EO31" s="144"/>
      <c r="EP31" s="134">
        <f t="shared" si="102"/>
        <v>5</v>
      </c>
      <c r="EQ31" s="134">
        <f t="shared" si="102"/>
        <v>5</v>
      </c>
      <c r="ER31" s="455">
        <v>6</v>
      </c>
      <c r="ES31" s="452">
        <f>ER7-EQ31</f>
        <v>1</v>
      </c>
      <c r="ET31" s="135">
        <f t="shared" si="103"/>
        <v>1</v>
      </c>
      <c r="EU31" s="784">
        <f t="shared" si="104"/>
        <v>-1</v>
      </c>
      <c r="EV31" s="783">
        <f t="shared" si="105"/>
        <v>2</v>
      </c>
      <c r="EW31" s="137"/>
      <c r="EX31" s="158"/>
      <c r="EY31" s="127">
        <v>18</v>
      </c>
      <c r="EZ31" s="433">
        <f t="shared" si="134"/>
        <v>424</v>
      </c>
      <c r="FA31" s="434">
        <v>336</v>
      </c>
      <c r="FB31" s="432">
        <f t="shared" si="135"/>
        <v>5</v>
      </c>
      <c r="FC31" s="435">
        <f t="shared" si="135"/>
        <v>5</v>
      </c>
      <c r="FD31" s="142"/>
      <c r="FE31" s="143">
        <v>18</v>
      </c>
      <c r="FF31" s="144"/>
      <c r="FG31" s="134">
        <f t="shared" si="106"/>
        <v>5</v>
      </c>
      <c r="FH31" s="134">
        <f t="shared" si="106"/>
        <v>5</v>
      </c>
      <c r="FI31" s="455">
        <v>8</v>
      </c>
      <c r="FJ31" s="452">
        <f>FI7-FH31</f>
        <v>23</v>
      </c>
      <c r="FK31" s="135">
        <f t="shared" si="107"/>
        <v>2</v>
      </c>
      <c r="FL31" s="784">
        <f t="shared" si="108"/>
        <v>-3</v>
      </c>
      <c r="FM31" s="783">
        <f t="shared" si="109"/>
        <v>1</v>
      </c>
      <c r="FN31" s="137"/>
      <c r="FO31" s="158"/>
      <c r="FP31" s="127">
        <v>18</v>
      </c>
      <c r="FQ31" s="433">
        <f t="shared" si="136"/>
        <v>424</v>
      </c>
      <c r="FR31" s="434">
        <v>336</v>
      </c>
      <c r="FS31" s="432">
        <f t="shared" si="137"/>
        <v>5</v>
      </c>
      <c r="FT31" s="435">
        <f t="shared" si="137"/>
        <v>5</v>
      </c>
      <c r="FU31" s="142"/>
      <c r="FV31" s="143">
        <v>18</v>
      </c>
      <c r="FW31" s="144"/>
      <c r="FX31" s="134">
        <f t="shared" si="110"/>
        <v>5</v>
      </c>
      <c r="FY31" s="134">
        <f t="shared" si="110"/>
        <v>5</v>
      </c>
      <c r="FZ31" s="455">
        <v>6</v>
      </c>
      <c r="GA31" s="452">
        <f>FZ7-FY31</f>
        <v>11</v>
      </c>
      <c r="GB31" s="135">
        <f t="shared" si="111"/>
        <v>1</v>
      </c>
      <c r="GC31" s="784">
        <f t="shared" si="112"/>
        <v>-1</v>
      </c>
      <c r="GD31" s="783">
        <f t="shared" si="113"/>
        <v>2</v>
      </c>
      <c r="GE31" s="137"/>
      <c r="GF31" s="158"/>
      <c r="GG31" s="127">
        <v>18</v>
      </c>
      <c r="GH31" s="433">
        <f t="shared" si="138"/>
        <v>424</v>
      </c>
      <c r="GI31" s="434">
        <v>336</v>
      </c>
      <c r="GJ31" s="432">
        <f t="shared" si="139"/>
        <v>5</v>
      </c>
      <c r="GK31" s="435">
        <f t="shared" si="139"/>
        <v>5</v>
      </c>
      <c r="GL31" s="142"/>
      <c r="GM31" s="143">
        <v>18</v>
      </c>
      <c r="GN31" s="144"/>
      <c r="GO31" s="134">
        <f t="shared" si="114"/>
        <v>5</v>
      </c>
      <c r="GP31" s="134">
        <f t="shared" si="114"/>
        <v>5</v>
      </c>
      <c r="GQ31" s="455">
        <v>6</v>
      </c>
      <c r="GR31" s="452">
        <f>GQ7-GP31</f>
        <v>8</v>
      </c>
      <c r="GS31" s="135">
        <f t="shared" si="115"/>
        <v>1</v>
      </c>
      <c r="GT31" s="784">
        <f t="shared" si="116"/>
        <v>-1</v>
      </c>
      <c r="GU31" s="783">
        <f t="shared" si="117"/>
        <v>2</v>
      </c>
      <c r="GV31" s="145"/>
      <c r="GW31" s="436"/>
    </row>
    <row r="32" spans="1:205" s="450" customFormat="1" ht="4.95" customHeight="1" thickBot="1">
      <c r="A32" s="445"/>
      <c r="B32" s="150"/>
      <c r="C32" s="440"/>
      <c r="D32" s="440"/>
      <c r="E32" s="440"/>
      <c r="F32" s="446"/>
      <c r="G32" s="268"/>
      <c r="H32" s="269"/>
      <c r="I32" s="269"/>
      <c r="J32" s="270"/>
      <c r="K32" s="270"/>
      <c r="L32" s="177"/>
      <c r="M32" s="271"/>
      <c r="N32" s="271"/>
      <c r="O32" s="271"/>
      <c r="P32" s="178"/>
      <c r="Q32" s="272"/>
      <c r="R32" s="447"/>
      <c r="S32" s="150"/>
      <c r="T32" s="440"/>
      <c r="U32" s="440"/>
      <c r="V32" s="440"/>
      <c r="W32" s="448"/>
      <c r="X32" s="268"/>
      <c r="Y32" s="269"/>
      <c r="Z32" s="269"/>
      <c r="AA32" s="270"/>
      <c r="AB32" s="270"/>
      <c r="AC32" s="177"/>
      <c r="AD32" s="271"/>
      <c r="AE32" s="271"/>
      <c r="AF32" s="271"/>
      <c r="AG32" s="178"/>
      <c r="AH32" s="272"/>
      <c r="AI32" s="447"/>
      <c r="AJ32" s="150"/>
      <c r="AK32" s="440"/>
      <c r="AL32" s="440"/>
      <c r="AM32" s="440"/>
      <c r="AN32" s="448"/>
      <c r="AO32" s="268"/>
      <c r="AP32" s="269"/>
      <c r="AQ32" s="269"/>
      <c r="AR32" s="270"/>
      <c r="AS32" s="270"/>
      <c r="AT32" s="177"/>
      <c r="AU32" s="271"/>
      <c r="AV32" s="271"/>
      <c r="AW32" s="271"/>
      <c r="AX32" s="178"/>
      <c r="AY32" s="272"/>
      <c r="AZ32" s="447"/>
      <c r="BA32" s="150"/>
      <c r="BB32" s="440"/>
      <c r="BC32" s="440"/>
      <c r="BD32" s="440"/>
      <c r="BE32" s="448"/>
      <c r="BF32" s="268"/>
      <c r="BG32" s="269"/>
      <c r="BH32" s="269"/>
      <c r="BI32" s="270"/>
      <c r="BJ32" s="270"/>
      <c r="BK32" s="177"/>
      <c r="BL32" s="271"/>
      <c r="BM32" s="271"/>
      <c r="BN32" s="271"/>
      <c r="BO32" s="178"/>
      <c r="BP32" s="272"/>
      <c r="BQ32" s="447"/>
      <c r="BR32" s="150"/>
      <c r="BS32" s="440"/>
      <c r="BT32" s="440"/>
      <c r="BU32" s="440"/>
      <c r="BV32" s="448"/>
      <c r="BW32" s="268"/>
      <c r="BX32" s="269"/>
      <c r="BY32" s="269"/>
      <c r="BZ32" s="270"/>
      <c r="CA32" s="270"/>
      <c r="CB32" s="177"/>
      <c r="CC32" s="271"/>
      <c r="CD32" s="271"/>
      <c r="CE32" s="271"/>
      <c r="CF32" s="178"/>
      <c r="CG32" s="272"/>
      <c r="CH32" s="447"/>
      <c r="CI32" s="150"/>
      <c r="CJ32" s="440"/>
      <c r="CK32" s="440"/>
      <c r="CL32" s="440"/>
      <c r="CM32" s="448"/>
      <c r="CN32" s="268"/>
      <c r="CO32" s="269"/>
      <c r="CP32" s="269"/>
      <c r="CQ32" s="270"/>
      <c r="CR32" s="270"/>
      <c r="CS32" s="177"/>
      <c r="CT32" s="271"/>
      <c r="CU32" s="271"/>
      <c r="CV32" s="271"/>
      <c r="CW32" s="178"/>
      <c r="CX32" s="272"/>
      <c r="CY32" s="447"/>
      <c r="CZ32" s="150"/>
      <c r="DA32" s="440"/>
      <c r="DB32" s="440"/>
      <c r="DC32" s="440"/>
      <c r="DD32" s="448"/>
      <c r="DE32" s="268"/>
      <c r="DF32" s="269"/>
      <c r="DG32" s="269"/>
      <c r="DH32" s="270"/>
      <c r="DI32" s="270"/>
      <c r="DJ32" s="177"/>
      <c r="DK32" s="271"/>
      <c r="DL32" s="271"/>
      <c r="DM32" s="271"/>
      <c r="DN32" s="178"/>
      <c r="DO32" s="272"/>
      <c r="DP32" s="447"/>
      <c r="DQ32" s="150"/>
      <c r="DR32" s="440"/>
      <c r="DS32" s="440"/>
      <c r="DT32" s="440"/>
      <c r="DU32" s="448"/>
      <c r="DV32" s="268"/>
      <c r="DW32" s="269"/>
      <c r="DX32" s="269"/>
      <c r="DY32" s="270"/>
      <c r="DZ32" s="270"/>
      <c r="EA32" s="177"/>
      <c r="EB32" s="271"/>
      <c r="EC32" s="271"/>
      <c r="ED32" s="271"/>
      <c r="EE32" s="178"/>
      <c r="EF32" s="272"/>
      <c r="EG32" s="447"/>
      <c r="EH32" s="150"/>
      <c r="EI32" s="440"/>
      <c r="EJ32" s="440"/>
      <c r="EK32" s="440"/>
      <c r="EL32" s="448"/>
      <c r="EM32" s="268"/>
      <c r="EN32" s="269"/>
      <c r="EO32" s="269"/>
      <c r="EP32" s="270"/>
      <c r="EQ32" s="270"/>
      <c r="ER32" s="177"/>
      <c r="ES32" s="271"/>
      <c r="ET32" s="271"/>
      <c r="EU32" s="271"/>
      <c r="EV32" s="178"/>
      <c r="EW32" s="272"/>
      <c r="EX32" s="447"/>
      <c r="EY32" s="150"/>
      <c r="EZ32" s="440"/>
      <c r="FA32" s="440"/>
      <c r="FB32" s="440"/>
      <c r="FC32" s="448"/>
      <c r="FD32" s="268"/>
      <c r="FE32" s="269"/>
      <c r="FF32" s="269"/>
      <c r="FG32" s="270"/>
      <c r="FH32" s="270"/>
      <c r="FI32" s="177"/>
      <c r="FJ32" s="271"/>
      <c r="FK32" s="271"/>
      <c r="FL32" s="271"/>
      <c r="FM32" s="178"/>
      <c r="FN32" s="272"/>
      <c r="FO32" s="447"/>
      <c r="FP32" s="150"/>
      <c r="FQ32" s="440"/>
      <c r="FR32" s="440"/>
      <c r="FS32" s="440"/>
      <c r="FT32" s="448"/>
      <c r="FU32" s="268"/>
      <c r="FV32" s="269"/>
      <c r="FW32" s="269"/>
      <c r="FX32" s="270"/>
      <c r="FY32" s="270"/>
      <c r="FZ32" s="177"/>
      <c r="GA32" s="271"/>
      <c r="GB32" s="271"/>
      <c r="GC32" s="271"/>
      <c r="GD32" s="178"/>
      <c r="GE32" s="272"/>
      <c r="GF32" s="447"/>
      <c r="GG32" s="150"/>
      <c r="GH32" s="440"/>
      <c r="GI32" s="440"/>
      <c r="GJ32" s="440"/>
      <c r="GK32" s="448"/>
      <c r="GL32" s="268"/>
      <c r="GM32" s="269"/>
      <c r="GN32" s="269"/>
      <c r="GO32" s="270"/>
      <c r="GP32" s="270"/>
      <c r="GQ32" s="177"/>
      <c r="GR32" s="271"/>
      <c r="GS32" s="271"/>
      <c r="GT32" s="271"/>
      <c r="GU32" s="178"/>
      <c r="GV32" s="274"/>
      <c r="GW32" s="449"/>
    </row>
    <row r="33" spans="1:205" s="450" customFormat="1" ht="18" customHeight="1" thickBot="1">
      <c r="A33" s="445"/>
      <c r="B33" s="127" t="s">
        <v>45</v>
      </c>
      <c r="C33" s="441">
        <f>SUM(C23:C31)</f>
        <v>2632</v>
      </c>
      <c r="D33" s="441">
        <f>SUM(D23:D31)</f>
        <v>2879</v>
      </c>
      <c r="E33" s="442">
        <f>SUM(E23:E31)</f>
        <v>36</v>
      </c>
      <c r="F33" s="443" t="s">
        <v>45</v>
      </c>
      <c r="G33" s="268"/>
      <c r="H33" s="163" t="s">
        <v>46</v>
      </c>
      <c r="I33" s="133"/>
      <c r="J33" s="277"/>
      <c r="K33" s="277"/>
      <c r="L33" s="181">
        <f>SUM(L23:L31)</f>
        <v>49</v>
      </c>
      <c r="M33" s="278"/>
      <c r="N33" s="279"/>
      <c r="O33" s="280"/>
      <c r="P33" s="181">
        <f>SUM(P23:P32)</f>
        <v>14</v>
      </c>
      <c r="Q33" s="281"/>
      <c r="R33" s="447"/>
      <c r="S33" s="127" t="s">
        <v>45</v>
      </c>
      <c r="T33" s="444">
        <f>SUM(T23:T31)</f>
        <v>2632</v>
      </c>
      <c r="U33" s="441">
        <f>SUM(U23:U31)</f>
        <v>3024</v>
      </c>
      <c r="V33" s="442">
        <f>SUM(V23:V31)</f>
        <v>36</v>
      </c>
      <c r="W33" s="435" t="s">
        <v>45</v>
      </c>
      <c r="X33" s="268"/>
      <c r="Y33" s="163" t="s">
        <v>46</v>
      </c>
      <c r="Z33" s="133"/>
      <c r="AA33" s="277"/>
      <c r="AB33" s="277"/>
      <c r="AC33" s="181">
        <f>SUM(AC23:AC31)</f>
        <v>53</v>
      </c>
      <c r="AD33" s="278"/>
      <c r="AE33" s="279"/>
      <c r="AF33" s="280"/>
      <c r="AG33" s="181">
        <f>SUM(AG23:AG32)</f>
        <v>13</v>
      </c>
      <c r="AH33" s="281"/>
      <c r="AI33" s="447"/>
      <c r="AJ33" s="127" t="s">
        <v>45</v>
      </c>
      <c r="AK33" s="444">
        <f>SUM(AK23:AK31)</f>
        <v>2632</v>
      </c>
      <c r="AL33" s="441">
        <f>SUM(AL23:AL31)</f>
        <v>3024</v>
      </c>
      <c r="AM33" s="442">
        <f>SUM(AM23:AM31)</f>
        <v>36</v>
      </c>
      <c r="AN33" s="435" t="s">
        <v>45</v>
      </c>
      <c r="AO33" s="268"/>
      <c r="AP33" s="163" t="s">
        <v>46</v>
      </c>
      <c r="AQ33" s="133"/>
      <c r="AR33" s="277"/>
      <c r="AS33" s="277"/>
      <c r="AT33" s="181">
        <f>SUM(AT23:AT31)</f>
        <v>51</v>
      </c>
      <c r="AU33" s="278"/>
      <c r="AV33" s="279"/>
      <c r="AW33" s="280"/>
      <c r="AX33" s="181">
        <f>SUM(AX23:AX32)</f>
        <v>14</v>
      </c>
      <c r="AY33" s="281"/>
      <c r="AZ33" s="447"/>
      <c r="BA33" s="127" t="s">
        <v>45</v>
      </c>
      <c r="BB33" s="444">
        <f>SUM(BB23:BB31)</f>
        <v>2632</v>
      </c>
      <c r="BC33" s="441">
        <f>SUM(BC23:BC31)</f>
        <v>3024</v>
      </c>
      <c r="BD33" s="442">
        <f>SUM(BD23:BD31)</f>
        <v>36</v>
      </c>
      <c r="BE33" s="435" t="s">
        <v>45</v>
      </c>
      <c r="BF33" s="268"/>
      <c r="BG33" s="163" t="s">
        <v>46</v>
      </c>
      <c r="BH33" s="133"/>
      <c r="BI33" s="277"/>
      <c r="BJ33" s="277"/>
      <c r="BK33" s="181">
        <f>SUM(BK23:BK31)</f>
        <v>43</v>
      </c>
      <c r="BL33" s="278"/>
      <c r="BM33" s="279"/>
      <c r="BN33" s="280"/>
      <c r="BO33" s="181">
        <f>SUM(BO23:BO32)</f>
        <v>18</v>
      </c>
      <c r="BP33" s="281"/>
      <c r="BQ33" s="447"/>
      <c r="BR33" s="127" t="s">
        <v>45</v>
      </c>
      <c r="BS33" s="444">
        <f>SUM(BS23:BS31)</f>
        <v>2632</v>
      </c>
      <c r="BT33" s="441">
        <f>SUM(BT23:BT31)</f>
        <v>3024</v>
      </c>
      <c r="BU33" s="442">
        <f>SUM(BU23:BU31)</f>
        <v>36</v>
      </c>
      <c r="BV33" s="435" t="s">
        <v>45</v>
      </c>
      <c r="BW33" s="268"/>
      <c r="BX33" s="163" t="s">
        <v>46</v>
      </c>
      <c r="BY33" s="133"/>
      <c r="BZ33" s="277"/>
      <c r="CA33" s="277"/>
      <c r="CB33" s="181">
        <f>SUM(CB23:CB31)</f>
        <v>50</v>
      </c>
      <c r="CC33" s="278"/>
      <c r="CD33" s="279"/>
      <c r="CE33" s="280"/>
      <c r="CF33" s="181">
        <f>SUM(CF23:CF32)</f>
        <v>15</v>
      </c>
      <c r="CG33" s="281"/>
      <c r="CH33" s="447"/>
      <c r="CI33" s="127" t="s">
        <v>45</v>
      </c>
      <c r="CJ33" s="444">
        <f>SUM(CJ23:CJ31)</f>
        <v>2632</v>
      </c>
      <c r="CK33" s="441">
        <f>SUM(CK23:CK31)</f>
        <v>3024</v>
      </c>
      <c r="CL33" s="442">
        <f>SUM(CL23:CL31)</f>
        <v>36</v>
      </c>
      <c r="CM33" s="435" t="s">
        <v>45</v>
      </c>
      <c r="CN33" s="268"/>
      <c r="CO33" s="163" t="s">
        <v>46</v>
      </c>
      <c r="CP33" s="133"/>
      <c r="CQ33" s="277"/>
      <c r="CR33" s="277"/>
      <c r="CS33" s="181">
        <f>SUM(CS23:CS31)</f>
        <v>52</v>
      </c>
      <c r="CT33" s="278"/>
      <c r="CU33" s="279"/>
      <c r="CV33" s="280"/>
      <c r="CW33" s="181">
        <f>SUM(CW23:CW32)</f>
        <v>13</v>
      </c>
      <c r="CX33" s="281"/>
      <c r="CY33" s="447"/>
      <c r="CZ33" s="127" t="s">
        <v>45</v>
      </c>
      <c r="DA33" s="444">
        <f>SUM(DA23:DA31)</f>
        <v>2632</v>
      </c>
      <c r="DB33" s="441">
        <f>SUM(DB23:DB31)</f>
        <v>3024</v>
      </c>
      <c r="DC33" s="442">
        <f>SUM(DC23:DC31)</f>
        <v>36</v>
      </c>
      <c r="DD33" s="435" t="s">
        <v>45</v>
      </c>
      <c r="DE33" s="268"/>
      <c r="DF33" s="163" t="s">
        <v>46</v>
      </c>
      <c r="DG33" s="133"/>
      <c r="DH33" s="277"/>
      <c r="DI33" s="277"/>
      <c r="DJ33" s="181">
        <f>SUM(DJ23:DJ31)</f>
        <v>53</v>
      </c>
      <c r="DK33" s="278"/>
      <c r="DL33" s="279"/>
      <c r="DM33" s="280"/>
      <c r="DN33" s="181">
        <f>SUM(DN23:DN32)</f>
        <v>13</v>
      </c>
      <c r="DO33" s="281"/>
      <c r="DP33" s="447"/>
      <c r="DQ33" s="127" t="s">
        <v>45</v>
      </c>
      <c r="DR33" s="444">
        <f>SUM(DR23:DR31)</f>
        <v>2632</v>
      </c>
      <c r="DS33" s="441">
        <f>SUM(DS23:DS31)</f>
        <v>3024</v>
      </c>
      <c r="DT33" s="442">
        <f>SUM(DT23:DT31)</f>
        <v>36</v>
      </c>
      <c r="DU33" s="435" t="s">
        <v>45</v>
      </c>
      <c r="DV33" s="268"/>
      <c r="DW33" s="163" t="s">
        <v>46</v>
      </c>
      <c r="DX33" s="133"/>
      <c r="DY33" s="277"/>
      <c r="DZ33" s="277"/>
      <c r="EA33" s="181">
        <f>SUM(EA23:EA31)</f>
        <v>48</v>
      </c>
      <c r="EB33" s="278"/>
      <c r="EC33" s="279"/>
      <c r="ED33" s="280"/>
      <c r="EE33" s="181">
        <f>SUM(EE23:EE32)</f>
        <v>14</v>
      </c>
      <c r="EF33" s="281"/>
      <c r="EG33" s="447"/>
      <c r="EH33" s="127" t="s">
        <v>45</v>
      </c>
      <c r="EI33" s="444">
        <f>SUM(EI23:EI31)</f>
        <v>2632</v>
      </c>
      <c r="EJ33" s="441">
        <f>SUM(EJ23:EJ31)</f>
        <v>3024</v>
      </c>
      <c r="EK33" s="442">
        <f>SUM(EK23:EK31)</f>
        <v>36</v>
      </c>
      <c r="EL33" s="435" t="s">
        <v>45</v>
      </c>
      <c r="EM33" s="268"/>
      <c r="EN33" s="163" t="s">
        <v>46</v>
      </c>
      <c r="EO33" s="133"/>
      <c r="EP33" s="277"/>
      <c r="EQ33" s="277"/>
      <c r="ER33" s="181">
        <f>SUM(ER23:ER31)</f>
        <v>39</v>
      </c>
      <c r="ES33" s="278"/>
      <c r="ET33" s="279"/>
      <c r="EU33" s="280"/>
      <c r="EV33" s="181">
        <f>SUM(EV23:EV32)</f>
        <v>18</v>
      </c>
      <c r="EW33" s="281"/>
      <c r="EX33" s="447"/>
      <c r="EY33" s="127" t="s">
        <v>45</v>
      </c>
      <c r="EZ33" s="444">
        <f>SUM(EZ23:EZ31)</f>
        <v>2632</v>
      </c>
      <c r="FA33" s="441">
        <f>SUM(FA23:FA31)</f>
        <v>3024</v>
      </c>
      <c r="FB33" s="442">
        <f>SUM(FB23:FB31)</f>
        <v>36</v>
      </c>
      <c r="FC33" s="435" t="s">
        <v>45</v>
      </c>
      <c r="FD33" s="268"/>
      <c r="FE33" s="163" t="s">
        <v>46</v>
      </c>
      <c r="FF33" s="133"/>
      <c r="FG33" s="277"/>
      <c r="FH33" s="277"/>
      <c r="FI33" s="181">
        <f>SUM(FI23:FI31)</f>
        <v>52</v>
      </c>
      <c r="FJ33" s="278"/>
      <c r="FK33" s="279"/>
      <c r="FL33" s="280"/>
      <c r="FM33" s="181">
        <f>SUM(FM23:FM32)</f>
        <v>16</v>
      </c>
      <c r="FN33" s="281"/>
      <c r="FO33" s="447"/>
      <c r="FP33" s="127" t="s">
        <v>45</v>
      </c>
      <c r="FQ33" s="444">
        <f>SUM(FQ23:FQ31)</f>
        <v>2632</v>
      </c>
      <c r="FR33" s="441">
        <f>SUM(FR23:FR31)</f>
        <v>3024</v>
      </c>
      <c r="FS33" s="442">
        <f>SUM(FS23:FS31)</f>
        <v>36</v>
      </c>
      <c r="FT33" s="435" t="s">
        <v>45</v>
      </c>
      <c r="FU33" s="268"/>
      <c r="FV33" s="163" t="s">
        <v>46</v>
      </c>
      <c r="FW33" s="133"/>
      <c r="FX33" s="277"/>
      <c r="FY33" s="277"/>
      <c r="FZ33" s="181">
        <f>SUM(FZ23:FZ31)</f>
        <v>48</v>
      </c>
      <c r="GA33" s="278"/>
      <c r="GB33" s="279"/>
      <c r="GC33" s="280"/>
      <c r="GD33" s="181">
        <f>SUM(GD23:GD32)</f>
        <v>14</v>
      </c>
      <c r="GE33" s="281"/>
      <c r="GF33" s="447"/>
      <c r="GG33" s="127" t="s">
        <v>45</v>
      </c>
      <c r="GH33" s="444">
        <f>SUM(GH23:GH31)</f>
        <v>2632</v>
      </c>
      <c r="GI33" s="441">
        <f>SUM(GI23:GI31)</f>
        <v>3024</v>
      </c>
      <c r="GJ33" s="442">
        <f>SUM(GJ23:GJ31)</f>
        <v>36</v>
      </c>
      <c r="GK33" s="435" t="s">
        <v>45</v>
      </c>
      <c r="GL33" s="268"/>
      <c r="GM33" s="163" t="s">
        <v>46</v>
      </c>
      <c r="GN33" s="133"/>
      <c r="GO33" s="277"/>
      <c r="GP33" s="277"/>
      <c r="GQ33" s="181">
        <f>SUM(GQ23:GQ32)</f>
        <v>54</v>
      </c>
      <c r="GR33" s="278"/>
      <c r="GS33" s="279"/>
      <c r="GT33" s="280"/>
      <c r="GU33" s="181">
        <f>SUM(GU23:GU32)</f>
        <v>7</v>
      </c>
      <c r="GV33" s="282"/>
      <c r="GW33" s="449"/>
    </row>
    <row r="34" spans="1:205" s="450" customFormat="1" ht="4.95" customHeight="1" thickBot="1">
      <c r="A34" s="445"/>
      <c r="B34" s="150"/>
      <c r="C34" s="440"/>
      <c r="D34" s="440"/>
      <c r="E34" s="440"/>
      <c r="F34" s="451"/>
      <c r="G34" s="268"/>
      <c r="H34" s="269"/>
      <c r="I34" s="269"/>
      <c r="J34" s="270"/>
      <c r="K34" s="270"/>
      <c r="L34" s="188"/>
      <c r="M34" s="283"/>
      <c r="N34" s="283"/>
      <c r="O34" s="283"/>
      <c r="P34" s="190"/>
      <c r="Q34" s="284"/>
      <c r="R34" s="447"/>
      <c r="S34" s="150"/>
      <c r="T34" s="440"/>
      <c r="U34" s="440"/>
      <c r="V34" s="440"/>
      <c r="W34" s="440"/>
      <c r="X34" s="268"/>
      <c r="Y34" s="269"/>
      <c r="Z34" s="269"/>
      <c r="AA34" s="270"/>
      <c r="AB34" s="270"/>
      <c r="AC34" s="188"/>
      <c r="AD34" s="283"/>
      <c r="AE34" s="283"/>
      <c r="AF34" s="283"/>
      <c r="AG34" s="190"/>
      <c r="AH34" s="284"/>
      <c r="AI34" s="447"/>
      <c r="AJ34" s="150"/>
      <c r="AK34" s="440"/>
      <c r="AL34" s="440"/>
      <c r="AM34" s="440"/>
      <c r="AN34" s="440"/>
      <c r="AO34" s="268"/>
      <c r="AP34" s="269"/>
      <c r="AQ34" s="269"/>
      <c r="AR34" s="270"/>
      <c r="AS34" s="270"/>
      <c r="AT34" s="188"/>
      <c r="AU34" s="283"/>
      <c r="AV34" s="283"/>
      <c r="AW34" s="283"/>
      <c r="AX34" s="190"/>
      <c r="AY34" s="284"/>
      <c r="AZ34" s="447"/>
      <c r="BA34" s="150"/>
      <c r="BB34" s="440"/>
      <c r="BC34" s="440"/>
      <c r="BD34" s="440"/>
      <c r="BE34" s="440"/>
      <c r="BF34" s="268"/>
      <c r="BG34" s="269"/>
      <c r="BH34" s="269"/>
      <c r="BI34" s="270"/>
      <c r="BJ34" s="270"/>
      <c r="BK34" s="188"/>
      <c r="BL34" s="283"/>
      <c r="BM34" s="283"/>
      <c r="BN34" s="283"/>
      <c r="BO34" s="190"/>
      <c r="BP34" s="284"/>
      <c r="BQ34" s="447"/>
      <c r="BR34" s="150"/>
      <c r="BS34" s="440"/>
      <c r="BT34" s="440"/>
      <c r="BU34" s="440"/>
      <c r="BV34" s="440"/>
      <c r="BW34" s="268"/>
      <c r="BX34" s="269"/>
      <c r="BY34" s="269"/>
      <c r="BZ34" s="270"/>
      <c r="CA34" s="270"/>
      <c r="CB34" s="188"/>
      <c r="CC34" s="283"/>
      <c r="CD34" s="283"/>
      <c r="CE34" s="283"/>
      <c r="CF34" s="190"/>
      <c r="CG34" s="284"/>
      <c r="CH34" s="447"/>
      <c r="CI34" s="150"/>
      <c r="CJ34" s="440"/>
      <c r="CK34" s="440"/>
      <c r="CL34" s="440"/>
      <c r="CM34" s="440"/>
      <c r="CN34" s="268"/>
      <c r="CO34" s="269"/>
      <c r="CP34" s="269"/>
      <c r="CQ34" s="270"/>
      <c r="CR34" s="270"/>
      <c r="CS34" s="188"/>
      <c r="CT34" s="283"/>
      <c r="CU34" s="283"/>
      <c r="CV34" s="283"/>
      <c r="CW34" s="190"/>
      <c r="CX34" s="284"/>
      <c r="CY34" s="447"/>
      <c r="CZ34" s="150"/>
      <c r="DA34" s="440"/>
      <c r="DB34" s="440"/>
      <c r="DC34" s="440"/>
      <c r="DD34" s="440"/>
      <c r="DE34" s="268"/>
      <c r="DF34" s="269"/>
      <c r="DG34" s="269"/>
      <c r="DH34" s="270"/>
      <c r="DI34" s="270"/>
      <c r="DJ34" s="188"/>
      <c r="DK34" s="283"/>
      <c r="DL34" s="283"/>
      <c r="DM34" s="283"/>
      <c r="DN34" s="190"/>
      <c r="DO34" s="284"/>
      <c r="DP34" s="447"/>
      <c r="DQ34" s="150"/>
      <c r="DR34" s="440"/>
      <c r="DS34" s="440"/>
      <c r="DT34" s="440"/>
      <c r="DU34" s="440"/>
      <c r="DV34" s="268"/>
      <c r="DW34" s="269"/>
      <c r="DX34" s="269"/>
      <c r="DY34" s="270"/>
      <c r="DZ34" s="270"/>
      <c r="EA34" s="188"/>
      <c r="EB34" s="283"/>
      <c r="EC34" s="283"/>
      <c r="ED34" s="283"/>
      <c r="EE34" s="190"/>
      <c r="EF34" s="284"/>
      <c r="EG34" s="447"/>
      <c r="EH34" s="150"/>
      <c r="EI34" s="440"/>
      <c r="EJ34" s="440"/>
      <c r="EK34" s="440"/>
      <c r="EL34" s="440"/>
      <c r="EM34" s="268"/>
      <c r="EN34" s="269"/>
      <c r="EO34" s="269"/>
      <c r="EP34" s="270"/>
      <c r="EQ34" s="270"/>
      <c r="ER34" s="188"/>
      <c r="ES34" s="283"/>
      <c r="ET34" s="283"/>
      <c r="EU34" s="283"/>
      <c r="EV34" s="190"/>
      <c r="EW34" s="284"/>
      <c r="EX34" s="447"/>
      <c r="EY34" s="150"/>
      <c r="EZ34" s="440"/>
      <c r="FA34" s="440"/>
      <c r="FB34" s="440"/>
      <c r="FC34" s="440"/>
      <c r="FD34" s="268"/>
      <c r="FE34" s="269"/>
      <c r="FF34" s="269"/>
      <c r="FG34" s="270"/>
      <c r="FH34" s="270"/>
      <c r="FI34" s="188"/>
      <c r="FJ34" s="283"/>
      <c r="FK34" s="283"/>
      <c r="FL34" s="283"/>
      <c r="FM34" s="190"/>
      <c r="FN34" s="284"/>
      <c r="FO34" s="447"/>
      <c r="FP34" s="150"/>
      <c r="FQ34" s="440"/>
      <c r="FR34" s="440"/>
      <c r="FS34" s="440"/>
      <c r="FT34" s="440"/>
      <c r="FU34" s="268"/>
      <c r="FV34" s="269"/>
      <c r="FW34" s="269"/>
      <c r="FX34" s="270"/>
      <c r="FY34" s="270"/>
      <c r="FZ34" s="188"/>
      <c r="GA34" s="283"/>
      <c r="GB34" s="283"/>
      <c r="GC34" s="283"/>
      <c r="GD34" s="190"/>
      <c r="GE34" s="284"/>
      <c r="GF34" s="447"/>
      <c r="GG34" s="150"/>
      <c r="GH34" s="440"/>
      <c r="GI34" s="440"/>
      <c r="GJ34" s="440"/>
      <c r="GK34" s="440"/>
      <c r="GL34" s="268"/>
      <c r="GM34" s="269"/>
      <c r="GN34" s="269"/>
      <c r="GO34" s="270"/>
      <c r="GP34" s="270"/>
      <c r="GQ34" s="188"/>
      <c r="GR34" s="283"/>
      <c r="GS34" s="283"/>
      <c r="GT34" s="283"/>
      <c r="GU34" s="190"/>
      <c r="GV34" s="282"/>
      <c r="GW34" s="449"/>
    </row>
    <row r="35" spans="1:205" s="450" customFormat="1" ht="18" customHeight="1" thickBot="1">
      <c r="A35" s="445"/>
      <c r="B35" s="127" t="s">
        <v>8</v>
      </c>
      <c r="C35" s="441">
        <f>C21+C33</f>
        <v>5212</v>
      </c>
      <c r="D35" s="441">
        <f>D21+D33</f>
        <v>5837</v>
      </c>
      <c r="E35" s="442">
        <f>E21+E33</f>
        <v>72</v>
      </c>
      <c r="F35" s="443" t="s">
        <v>47</v>
      </c>
      <c r="G35" s="285"/>
      <c r="H35" s="192" t="s">
        <v>48</v>
      </c>
      <c r="I35" s="193"/>
      <c r="J35" s="286"/>
      <c r="K35" s="286"/>
      <c r="L35" s="195">
        <f>L33+L21</f>
        <v>92</v>
      </c>
      <c r="M35" s="278"/>
      <c r="N35" s="279"/>
      <c r="O35" s="280"/>
      <c r="P35" s="196">
        <f>P21+P33</f>
        <v>33</v>
      </c>
      <c r="Q35" s="281"/>
      <c r="R35" s="447"/>
      <c r="S35" s="127" t="s">
        <v>8</v>
      </c>
      <c r="T35" s="444">
        <f>T21+T33</f>
        <v>5212</v>
      </c>
      <c r="U35" s="441">
        <f>U21+U33</f>
        <v>6453</v>
      </c>
      <c r="V35" s="442">
        <f>V21+V33</f>
        <v>72</v>
      </c>
      <c r="W35" s="435" t="s">
        <v>47</v>
      </c>
      <c r="X35" s="285"/>
      <c r="Y35" s="192" t="s">
        <v>48</v>
      </c>
      <c r="Z35" s="193"/>
      <c r="AA35" s="286"/>
      <c r="AB35" s="286"/>
      <c r="AC35" s="195">
        <f>AC33+AC21</f>
        <v>100</v>
      </c>
      <c r="AD35" s="278"/>
      <c r="AE35" s="279"/>
      <c r="AF35" s="280"/>
      <c r="AG35" s="196">
        <f>AG21+AG33</f>
        <v>31</v>
      </c>
      <c r="AH35" s="281"/>
      <c r="AI35" s="447"/>
      <c r="AJ35" s="127" t="s">
        <v>8</v>
      </c>
      <c r="AK35" s="444">
        <f>AK21+AK33</f>
        <v>5212</v>
      </c>
      <c r="AL35" s="441">
        <f>AL21+AL33</f>
        <v>6453</v>
      </c>
      <c r="AM35" s="442">
        <f>AM21+AM33</f>
        <v>72</v>
      </c>
      <c r="AN35" s="435" t="s">
        <v>47</v>
      </c>
      <c r="AO35" s="285"/>
      <c r="AP35" s="192" t="s">
        <v>48</v>
      </c>
      <c r="AQ35" s="193"/>
      <c r="AR35" s="286"/>
      <c r="AS35" s="286"/>
      <c r="AT35" s="195">
        <f>AT33+AT21</f>
        <v>99</v>
      </c>
      <c r="AU35" s="278"/>
      <c r="AV35" s="279"/>
      <c r="AW35" s="280"/>
      <c r="AX35" s="196">
        <f>AX21+AX33</f>
        <v>31</v>
      </c>
      <c r="AY35" s="281"/>
      <c r="AZ35" s="447"/>
      <c r="BA35" s="127" t="s">
        <v>8</v>
      </c>
      <c r="BB35" s="444">
        <f>BB21+BB33</f>
        <v>5212</v>
      </c>
      <c r="BC35" s="441">
        <f>BC21+BC33</f>
        <v>6453</v>
      </c>
      <c r="BD35" s="442">
        <f>BD21+BD33</f>
        <v>72</v>
      </c>
      <c r="BE35" s="435" t="s">
        <v>47</v>
      </c>
      <c r="BF35" s="285"/>
      <c r="BG35" s="192" t="s">
        <v>48</v>
      </c>
      <c r="BH35" s="193"/>
      <c r="BI35" s="286"/>
      <c r="BJ35" s="286"/>
      <c r="BK35" s="195">
        <f>BK33+BK21</f>
        <v>86</v>
      </c>
      <c r="BL35" s="278"/>
      <c r="BM35" s="279"/>
      <c r="BN35" s="280"/>
      <c r="BO35" s="196">
        <f>BO21+BO33</f>
        <v>36</v>
      </c>
      <c r="BP35" s="281"/>
      <c r="BQ35" s="447"/>
      <c r="BR35" s="127" t="s">
        <v>8</v>
      </c>
      <c r="BS35" s="444">
        <f>BS21+BS33</f>
        <v>5212</v>
      </c>
      <c r="BT35" s="441">
        <f>BT21+BT33</f>
        <v>6453</v>
      </c>
      <c r="BU35" s="442">
        <f>BU21+BU33</f>
        <v>72</v>
      </c>
      <c r="BV35" s="435" t="s">
        <v>47</v>
      </c>
      <c r="BW35" s="285"/>
      <c r="BX35" s="192" t="s">
        <v>48</v>
      </c>
      <c r="BY35" s="193"/>
      <c r="BZ35" s="286"/>
      <c r="CA35" s="286"/>
      <c r="CB35" s="195">
        <f>CB33+CB21</f>
        <v>93</v>
      </c>
      <c r="CC35" s="278"/>
      <c r="CD35" s="279"/>
      <c r="CE35" s="280"/>
      <c r="CF35" s="196">
        <f>CF21+CF33</f>
        <v>37</v>
      </c>
      <c r="CG35" s="281"/>
      <c r="CH35" s="447"/>
      <c r="CI35" s="127" t="s">
        <v>8</v>
      </c>
      <c r="CJ35" s="444">
        <f>CJ21+CJ33</f>
        <v>5212</v>
      </c>
      <c r="CK35" s="441">
        <f>CK21+CK33</f>
        <v>6453</v>
      </c>
      <c r="CL35" s="442">
        <f>CL21+CL33</f>
        <v>72</v>
      </c>
      <c r="CM35" s="435" t="s">
        <v>47</v>
      </c>
      <c r="CN35" s="285"/>
      <c r="CO35" s="192" t="s">
        <v>48</v>
      </c>
      <c r="CP35" s="193"/>
      <c r="CQ35" s="286"/>
      <c r="CR35" s="286"/>
      <c r="CS35" s="195">
        <f>CS33+CS21</f>
        <v>102</v>
      </c>
      <c r="CT35" s="278"/>
      <c r="CU35" s="279"/>
      <c r="CV35" s="280"/>
      <c r="CW35" s="196">
        <f>CW21+CW33</f>
        <v>28</v>
      </c>
      <c r="CX35" s="281"/>
      <c r="CY35" s="447"/>
      <c r="CZ35" s="127" t="s">
        <v>8</v>
      </c>
      <c r="DA35" s="444">
        <f>DA21+DA33</f>
        <v>5212</v>
      </c>
      <c r="DB35" s="441">
        <f>DB21+DB33</f>
        <v>6453</v>
      </c>
      <c r="DC35" s="442">
        <f>DC21+DC33</f>
        <v>72</v>
      </c>
      <c r="DD35" s="435" t="s">
        <v>47</v>
      </c>
      <c r="DE35" s="285"/>
      <c r="DF35" s="192" t="s">
        <v>48</v>
      </c>
      <c r="DG35" s="193"/>
      <c r="DH35" s="286"/>
      <c r="DI35" s="286"/>
      <c r="DJ35" s="195">
        <f>DJ33+DJ21</f>
        <v>103</v>
      </c>
      <c r="DK35" s="278"/>
      <c r="DL35" s="279"/>
      <c r="DM35" s="280"/>
      <c r="DN35" s="196">
        <f>DN21+DN33</f>
        <v>32</v>
      </c>
      <c r="DO35" s="281"/>
      <c r="DP35" s="447"/>
      <c r="DQ35" s="127" t="s">
        <v>8</v>
      </c>
      <c r="DR35" s="444">
        <f>DR21+DR33</f>
        <v>5212</v>
      </c>
      <c r="DS35" s="441">
        <f>DS21+DS33</f>
        <v>6453</v>
      </c>
      <c r="DT35" s="442">
        <f>DT21+DT33</f>
        <v>72</v>
      </c>
      <c r="DU35" s="435" t="s">
        <v>47</v>
      </c>
      <c r="DV35" s="285"/>
      <c r="DW35" s="192" t="s">
        <v>48</v>
      </c>
      <c r="DX35" s="193"/>
      <c r="DY35" s="286"/>
      <c r="DZ35" s="286"/>
      <c r="EA35" s="195">
        <f>EA33+EA21</f>
        <v>92</v>
      </c>
      <c r="EB35" s="278"/>
      <c r="EC35" s="279"/>
      <c r="ED35" s="280"/>
      <c r="EE35" s="196">
        <f>EE21+EE33</f>
        <v>32</v>
      </c>
      <c r="EF35" s="281"/>
      <c r="EG35" s="447"/>
      <c r="EH35" s="127" t="s">
        <v>8</v>
      </c>
      <c r="EI35" s="444">
        <f>EI21+EI33</f>
        <v>5212</v>
      </c>
      <c r="EJ35" s="441">
        <f>EJ21+EJ33</f>
        <v>6453</v>
      </c>
      <c r="EK35" s="442">
        <f>EK21+EK33</f>
        <v>72</v>
      </c>
      <c r="EL35" s="435" t="s">
        <v>47</v>
      </c>
      <c r="EM35" s="285"/>
      <c r="EN35" s="192" t="s">
        <v>48</v>
      </c>
      <c r="EO35" s="193"/>
      <c r="EP35" s="286"/>
      <c r="EQ35" s="286"/>
      <c r="ER35" s="195">
        <f>ER33+ER21</f>
        <v>73</v>
      </c>
      <c r="ES35" s="278"/>
      <c r="ET35" s="279"/>
      <c r="EU35" s="280"/>
      <c r="EV35" s="196">
        <f>EV21+EV33</f>
        <v>41</v>
      </c>
      <c r="EW35" s="281"/>
      <c r="EX35" s="447"/>
      <c r="EY35" s="127" t="s">
        <v>8</v>
      </c>
      <c r="EZ35" s="444">
        <f>EZ21+EZ33</f>
        <v>5212</v>
      </c>
      <c r="FA35" s="441">
        <f>FA21+FA33</f>
        <v>6453</v>
      </c>
      <c r="FB35" s="442">
        <f>FB21+FB33</f>
        <v>72</v>
      </c>
      <c r="FC35" s="435" t="s">
        <v>47</v>
      </c>
      <c r="FD35" s="285"/>
      <c r="FE35" s="192" t="s">
        <v>48</v>
      </c>
      <c r="FF35" s="193"/>
      <c r="FG35" s="286"/>
      <c r="FH35" s="286"/>
      <c r="FI35" s="195">
        <f>FI33+FI21</f>
        <v>108</v>
      </c>
      <c r="FJ35" s="278"/>
      <c r="FK35" s="279"/>
      <c r="FL35" s="280"/>
      <c r="FM35" s="196">
        <f>FM21+FM33</f>
        <v>28</v>
      </c>
      <c r="FN35" s="281"/>
      <c r="FO35" s="447"/>
      <c r="FP35" s="127" t="s">
        <v>8</v>
      </c>
      <c r="FQ35" s="444">
        <f>FQ21+FQ33</f>
        <v>5212</v>
      </c>
      <c r="FR35" s="441">
        <f>FR21+FR33</f>
        <v>6453</v>
      </c>
      <c r="FS35" s="442">
        <f>FS21+FS33</f>
        <v>72</v>
      </c>
      <c r="FT35" s="435" t="s">
        <v>47</v>
      </c>
      <c r="FU35" s="285"/>
      <c r="FV35" s="192" t="s">
        <v>48</v>
      </c>
      <c r="FW35" s="193"/>
      <c r="FX35" s="286"/>
      <c r="FY35" s="286"/>
      <c r="FZ35" s="195">
        <f>FZ33+FZ21</f>
        <v>86</v>
      </c>
      <c r="GA35" s="278"/>
      <c r="GB35" s="279"/>
      <c r="GC35" s="280"/>
      <c r="GD35" s="196">
        <f>GD21+GD33</f>
        <v>38</v>
      </c>
      <c r="GE35" s="281"/>
      <c r="GF35" s="447"/>
      <c r="GG35" s="127" t="s">
        <v>8</v>
      </c>
      <c r="GH35" s="444">
        <f>GH21+GH33</f>
        <v>5212</v>
      </c>
      <c r="GI35" s="441">
        <f>GI21+GI33</f>
        <v>6453</v>
      </c>
      <c r="GJ35" s="442">
        <f>GJ21+GJ33</f>
        <v>72</v>
      </c>
      <c r="GK35" s="435" t="s">
        <v>47</v>
      </c>
      <c r="GL35" s="285"/>
      <c r="GM35" s="192" t="s">
        <v>48</v>
      </c>
      <c r="GN35" s="193"/>
      <c r="GO35" s="286"/>
      <c r="GP35" s="286"/>
      <c r="GQ35" s="195">
        <f>GQ33+GQ21</f>
        <v>100</v>
      </c>
      <c r="GR35" s="278"/>
      <c r="GS35" s="279"/>
      <c r="GT35" s="280"/>
      <c r="GU35" s="196">
        <f>GU21+GU33</f>
        <v>21</v>
      </c>
      <c r="GV35" s="282"/>
      <c r="GW35" s="449"/>
    </row>
    <row r="36" spans="1:205" ht="4.95" customHeight="1" thickBot="1">
      <c r="A36" s="400"/>
      <c r="B36" s="197"/>
      <c r="C36" s="198"/>
      <c r="D36" s="198"/>
      <c r="E36" s="241"/>
      <c r="F36" s="199"/>
      <c r="G36" s="287"/>
      <c r="H36" s="288"/>
      <c r="I36" s="288"/>
      <c r="J36" s="287"/>
      <c r="K36" s="287"/>
      <c r="L36" s="202"/>
      <c r="M36" s="289"/>
      <c r="N36" s="289"/>
      <c r="O36" s="289"/>
      <c r="P36" s="204"/>
      <c r="Q36" s="290"/>
      <c r="R36" s="241"/>
      <c r="S36" s="197"/>
      <c r="T36" s="198"/>
      <c r="U36" s="198"/>
      <c r="V36" s="241"/>
      <c r="W36" s="206"/>
      <c r="X36" s="287"/>
      <c r="Y36" s="288"/>
      <c r="Z36" s="288"/>
      <c r="AA36" s="287"/>
      <c r="AB36" s="287"/>
      <c r="AC36" s="202"/>
      <c r="AD36" s="289"/>
      <c r="AE36" s="289"/>
      <c r="AF36" s="289"/>
      <c r="AG36" s="204"/>
      <c r="AH36" s="290"/>
      <c r="AI36" s="241"/>
      <c r="AJ36" s="197"/>
      <c r="AK36" s="198"/>
      <c r="AL36" s="198"/>
      <c r="AM36" s="241"/>
      <c r="AN36" s="206"/>
      <c r="AO36" s="287"/>
      <c r="AP36" s="288"/>
      <c r="AQ36" s="288"/>
      <c r="AR36" s="287"/>
      <c r="AS36" s="287"/>
      <c r="AT36" s="202"/>
      <c r="AU36" s="289"/>
      <c r="AV36" s="289"/>
      <c r="AW36" s="289"/>
      <c r="AX36" s="204"/>
      <c r="AY36" s="290"/>
      <c r="AZ36" s="241"/>
      <c r="BA36" s="197"/>
      <c r="BB36" s="198"/>
      <c r="BC36" s="198"/>
      <c r="BD36" s="241"/>
      <c r="BE36" s="206"/>
      <c r="BF36" s="287"/>
      <c r="BG36" s="288"/>
      <c r="BH36" s="288"/>
      <c r="BI36" s="287"/>
      <c r="BJ36" s="287"/>
      <c r="BK36" s="202"/>
      <c r="BL36" s="289"/>
      <c r="BM36" s="289"/>
      <c r="BN36" s="289"/>
      <c r="BO36" s="204"/>
      <c r="BP36" s="290"/>
      <c r="BQ36" s="241"/>
      <c r="BR36" s="197"/>
      <c r="BS36" s="198"/>
      <c r="BT36" s="198"/>
      <c r="BU36" s="241"/>
      <c r="BV36" s="206"/>
      <c r="BW36" s="287"/>
      <c r="BX36" s="288"/>
      <c r="BY36" s="288"/>
      <c r="BZ36" s="287"/>
      <c r="CA36" s="287"/>
      <c r="CB36" s="202"/>
      <c r="CC36" s="289"/>
      <c r="CD36" s="289"/>
      <c r="CE36" s="289"/>
      <c r="CF36" s="204"/>
      <c r="CG36" s="290"/>
      <c r="CH36" s="241"/>
      <c r="CI36" s="197"/>
      <c r="CJ36" s="198"/>
      <c r="CK36" s="198"/>
      <c r="CL36" s="241"/>
      <c r="CM36" s="206"/>
      <c r="CN36" s="287"/>
      <c r="CO36" s="288"/>
      <c r="CP36" s="288"/>
      <c r="CQ36" s="287"/>
      <c r="CR36" s="287"/>
      <c r="CS36" s="202"/>
      <c r="CT36" s="289"/>
      <c r="CU36" s="289"/>
      <c r="CV36" s="289"/>
      <c r="CW36" s="204"/>
      <c r="CX36" s="290"/>
      <c r="CY36" s="241"/>
      <c r="CZ36" s="197"/>
      <c r="DA36" s="198"/>
      <c r="DB36" s="198"/>
      <c r="DC36" s="241"/>
      <c r="DD36" s="206"/>
      <c r="DE36" s="287"/>
      <c r="DF36" s="288"/>
      <c r="DG36" s="288"/>
      <c r="DH36" s="287"/>
      <c r="DI36" s="287"/>
      <c r="DJ36" s="202"/>
      <c r="DK36" s="289"/>
      <c r="DL36" s="289"/>
      <c r="DM36" s="289"/>
      <c r="DN36" s="204"/>
      <c r="DO36" s="290"/>
      <c r="DP36" s="241"/>
      <c r="DQ36" s="197"/>
      <c r="DR36" s="198"/>
      <c r="DS36" s="198"/>
      <c r="DT36" s="241"/>
      <c r="DU36" s="206"/>
      <c r="DV36" s="287"/>
      <c r="DW36" s="288"/>
      <c r="DX36" s="288"/>
      <c r="DY36" s="287"/>
      <c r="DZ36" s="287"/>
      <c r="EA36" s="202"/>
      <c r="EB36" s="289"/>
      <c r="EC36" s="289"/>
      <c r="ED36" s="289"/>
      <c r="EE36" s="204"/>
      <c r="EF36" s="290"/>
      <c r="EG36" s="241"/>
      <c r="EH36" s="197"/>
      <c r="EI36" s="198"/>
      <c r="EJ36" s="198"/>
      <c r="EK36" s="241"/>
      <c r="EL36" s="206"/>
      <c r="EM36" s="287"/>
      <c r="EN36" s="288"/>
      <c r="EO36" s="288"/>
      <c r="EP36" s="287"/>
      <c r="EQ36" s="287"/>
      <c r="ER36" s="202"/>
      <c r="ES36" s="289"/>
      <c r="ET36" s="289"/>
      <c r="EU36" s="289"/>
      <c r="EV36" s="204"/>
      <c r="EW36" s="290"/>
      <c r="EX36" s="241"/>
      <c r="EY36" s="197"/>
      <c r="EZ36" s="198"/>
      <c r="FA36" s="198"/>
      <c r="FB36" s="241"/>
      <c r="FC36" s="206"/>
      <c r="FD36" s="287"/>
      <c r="FE36" s="288"/>
      <c r="FF36" s="288"/>
      <c r="FG36" s="287"/>
      <c r="FH36" s="287"/>
      <c r="FI36" s="202"/>
      <c r="FJ36" s="289"/>
      <c r="FK36" s="289"/>
      <c r="FL36" s="289"/>
      <c r="FM36" s="204"/>
      <c r="FN36" s="290"/>
      <c r="FO36" s="241"/>
      <c r="FP36" s="197"/>
      <c r="FQ36" s="198"/>
      <c r="FR36" s="198"/>
      <c r="FS36" s="241"/>
      <c r="FT36" s="206"/>
      <c r="FU36" s="287"/>
      <c r="FV36" s="288"/>
      <c r="FW36" s="288"/>
      <c r="FX36" s="287"/>
      <c r="FY36" s="287"/>
      <c r="FZ36" s="202"/>
      <c r="GA36" s="289"/>
      <c r="GB36" s="289"/>
      <c r="GC36" s="289"/>
      <c r="GD36" s="204"/>
      <c r="GE36" s="290"/>
      <c r="GF36" s="241"/>
      <c r="GG36" s="197"/>
      <c r="GH36" s="198"/>
      <c r="GI36" s="198"/>
      <c r="GJ36" s="241"/>
      <c r="GK36" s="206"/>
      <c r="GL36" s="287"/>
      <c r="GM36" s="288"/>
      <c r="GN36" s="288"/>
      <c r="GO36" s="287"/>
      <c r="GP36" s="287"/>
      <c r="GQ36" s="202"/>
      <c r="GR36" s="289"/>
      <c r="GS36" s="289"/>
      <c r="GT36" s="289"/>
      <c r="GU36" s="204"/>
      <c r="GV36" s="291"/>
      <c r="GW36" s="400"/>
    </row>
    <row r="37" spans="1:205" ht="18" customHeight="1" thickBot="1">
      <c r="A37" s="400"/>
      <c r="B37" s="292"/>
      <c r="C37" s="241"/>
      <c r="D37" s="287"/>
      <c r="E37" s="241"/>
      <c r="F37" s="209" t="s">
        <v>49</v>
      </c>
      <c r="G37" s="241"/>
      <c r="H37" s="210" t="s">
        <v>50</v>
      </c>
      <c r="I37" s="210"/>
      <c r="J37" s="287"/>
      <c r="K37" s="287"/>
      <c r="L37" s="211">
        <f>L35-L7</f>
        <v>75</v>
      </c>
      <c r="M37" s="293">
        <f>M35-M9</f>
        <v>0</v>
      </c>
      <c r="N37" s="293">
        <f>N35-N9</f>
        <v>0</v>
      </c>
      <c r="O37" s="293">
        <f>O35-O9</f>
        <v>0</v>
      </c>
      <c r="P37" s="293"/>
      <c r="Q37" s="284"/>
      <c r="R37" s="241"/>
      <c r="S37" s="292"/>
      <c r="T37" s="241"/>
      <c r="U37" s="287"/>
      <c r="V37" s="241"/>
      <c r="W37" s="213" t="s">
        <v>49</v>
      </c>
      <c r="X37" s="241"/>
      <c r="Y37" s="210" t="s">
        <v>50</v>
      </c>
      <c r="Z37" s="210"/>
      <c r="AA37" s="287"/>
      <c r="AB37" s="287"/>
      <c r="AC37" s="211">
        <f>AC35-AC7</f>
        <v>77</v>
      </c>
      <c r="AD37" s="293">
        <f>AD35-AD9</f>
        <v>0</v>
      </c>
      <c r="AE37" s="293">
        <f>AE35-AE9</f>
        <v>0</v>
      </c>
      <c r="AF37" s="293">
        <f>AF35-AF9</f>
        <v>0</v>
      </c>
      <c r="AG37" s="214"/>
      <c r="AH37" s="284"/>
      <c r="AI37" s="241"/>
      <c r="AJ37" s="292"/>
      <c r="AK37" s="241"/>
      <c r="AL37" s="287"/>
      <c r="AM37" s="241"/>
      <c r="AN37" s="213" t="s">
        <v>49</v>
      </c>
      <c r="AO37" s="241"/>
      <c r="AP37" s="210" t="s">
        <v>50</v>
      </c>
      <c r="AQ37" s="210"/>
      <c r="AR37" s="287"/>
      <c r="AS37" s="287"/>
      <c r="AT37" s="211">
        <f>AT35-AT7</f>
        <v>77</v>
      </c>
      <c r="AU37" s="293">
        <f>AU35-AU9</f>
        <v>0</v>
      </c>
      <c r="AV37" s="293">
        <f>AV35-AV9</f>
        <v>0</v>
      </c>
      <c r="AW37" s="293">
        <f>AW35-AW9</f>
        <v>0</v>
      </c>
      <c r="AX37" s="293"/>
      <c r="AY37" s="284"/>
      <c r="AZ37" s="241"/>
      <c r="BA37" s="292"/>
      <c r="BB37" s="241"/>
      <c r="BC37" s="287"/>
      <c r="BD37" s="241"/>
      <c r="BE37" s="213" t="s">
        <v>49</v>
      </c>
      <c r="BF37" s="241"/>
      <c r="BG37" s="210" t="s">
        <v>50</v>
      </c>
      <c r="BH37" s="210"/>
      <c r="BI37" s="287"/>
      <c r="BJ37" s="287"/>
      <c r="BK37" s="211">
        <f>BK35-BK7</f>
        <v>72</v>
      </c>
      <c r="BL37" s="293">
        <f>BL35-BL9</f>
        <v>0</v>
      </c>
      <c r="BM37" s="293">
        <f>BM35-BM9</f>
        <v>0</v>
      </c>
      <c r="BN37" s="293">
        <f>BN35-BN9</f>
        <v>0</v>
      </c>
      <c r="BO37" s="293"/>
      <c r="BP37" s="284"/>
      <c r="BQ37" s="241"/>
      <c r="BR37" s="292"/>
      <c r="BS37" s="241"/>
      <c r="BT37" s="287"/>
      <c r="BU37" s="241"/>
      <c r="BV37" s="213" t="s">
        <v>49</v>
      </c>
      <c r="BW37" s="241"/>
      <c r="BX37" s="210" t="s">
        <v>50</v>
      </c>
      <c r="BY37" s="210"/>
      <c r="BZ37" s="287"/>
      <c r="CA37" s="287"/>
      <c r="CB37" s="211">
        <f>CB35-CB7</f>
        <v>71</v>
      </c>
      <c r="CC37" s="293">
        <f>CC35-CC9</f>
        <v>0</v>
      </c>
      <c r="CD37" s="293">
        <f>CD35-CD9</f>
        <v>0</v>
      </c>
      <c r="CE37" s="293">
        <f>CE35-CE9</f>
        <v>0</v>
      </c>
      <c r="CF37" s="293"/>
      <c r="CG37" s="284"/>
      <c r="CH37" s="241"/>
      <c r="CI37" s="292"/>
      <c r="CJ37" s="241"/>
      <c r="CK37" s="287"/>
      <c r="CL37" s="241"/>
      <c r="CM37" s="213" t="s">
        <v>49</v>
      </c>
      <c r="CN37" s="241"/>
      <c r="CO37" s="210" t="s">
        <v>50</v>
      </c>
      <c r="CP37" s="210"/>
      <c r="CQ37" s="287"/>
      <c r="CR37" s="287"/>
      <c r="CS37" s="211">
        <f>CS35-CS7</f>
        <v>80</v>
      </c>
      <c r="CT37" s="293">
        <f>CT35-CT9</f>
        <v>0</v>
      </c>
      <c r="CU37" s="293">
        <f>CU35-CU9</f>
        <v>0</v>
      </c>
      <c r="CV37" s="293">
        <f>CV35-CV9</f>
        <v>0</v>
      </c>
      <c r="CW37" s="293"/>
      <c r="CX37" s="284"/>
      <c r="CY37" s="241"/>
      <c r="CZ37" s="292"/>
      <c r="DA37" s="241"/>
      <c r="DB37" s="287"/>
      <c r="DC37" s="241"/>
      <c r="DD37" s="213" t="s">
        <v>49</v>
      </c>
      <c r="DE37" s="241"/>
      <c r="DF37" s="210" t="s">
        <v>50</v>
      </c>
      <c r="DG37" s="210"/>
      <c r="DH37" s="287"/>
      <c r="DI37" s="287"/>
      <c r="DJ37" s="211">
        <f>DJ35-DJ7</f>
        <v>80</v>
      </c>
      <c r="DK37" s="293">
        <f>DK35-DK9</f>
        <v>0</v>
      </c>
      <c r="DL37" s="293">
        <f>DL35-DL9</f>
        <v>0</v>
      </c>
      <c r="DM37" s="293">
        <f>DM35-DM9</f>
        <v>0</v>
      </c>
      <c r="DN37" s="215"/>
      <c r="DO37" s="284"/>
      <c r="DP37" s="241"/>
      <c r="DQ37" s="292"/>
      <c r="DR37" s="241"/>
      <c r="DS37" s="287"/>
      <c r="DT37" s="241"/>
      <c r="DU37" s="213" t="s">
        <v>49</v>
      </c>
      <c r="DV37" s="241"/>
      <c r="DW37" s="210" t="s">
        <v>50</v>
      </c>
      <c r="DX37" s="210"/>
      <c r="DY37" s="287"/>
      <c r="DZ37" s="287"/>
      <c r="EA37" s="211">
        <f>EA35-EA7</f>
        <v>76</v>
      </c>
      <c r="EB37" s="293">
        <f>EB35-EB9</f>
        <v>0</v>
      </c>
      <c r="EC37" s="293">
        <f>EC35-EC9</f>
        <v>0</v>
      </c>
      <c r="ED37" s="293">
        <f>ED35-ED9</f>
        <v>0</v>
      </c>
      <c r="EE37" s="215"/>
      <c r="EF37" s="284"/>
      <c r="EG37" s="241"/>
      <c r="EH37" s="292"/>
      <c r="EI37" s="241"/>
      <c r="EJ37" s="287"/>
      <c r="EK37" s="241"/>
      <c r="EL37" s="213" t="s">
        <v>49</v>
      </c>
      <c r="EM37" s="241"/>
      <c r="EN37" s="210" t="s">
        <v>50</v>
      </c>
      <c r="EO37" s="210"/>
      <c r="EP37" s="287"/>
      <c r="EQ37" s="287"/>
      <c r="ER37" s="211">
        <f>ER35-ER7</f>
        <v>67</v>
      </c>
      <c r="ES37" s="293">
        <f>ES35-ES9</f>
        <v>0</v>
      </c>
      <c r="ET37" s="293">
        <f>ET35-ET9</f>
        <v>0</v>
      </c>
      <c r="EU37" s="293">
        <f>EU35-EU9</f>
        <v>0</v>
      </c>
      <c r="EV37" s="215"/>
      <c r="EW37" s="284"/>
      <c r="EX37" s="241"/>
      <c r="EY37" s="292"/>
      <c r="EZ37" s="241"/>
      <c r="FA37" s="287"/>
      <c r="FB37" s="241"/>
      <c r="FC37" s="213" t="s">
        <v>49</v>
      </c>
      <c r="FD37" s="241"/>
      <c r="FE37" s="210" t="s">
        <v>50</v>
      </c>
      <c r="FF37" s="210"/>
      <c r="FG37" s="287"/>
      <c r="FH37" s="287"/>
      <c r="FI37" s="211">
        <f>FI35-FI7</f>
        <v>80</v>
      </c>
      <c r="FJ37" s="293">
        <f>FJ35-FJ9</f>
        <v>0</v>
      </c>
      <c r="FK37" s="293">
        <f>FK35-FK9</f>
        <v>0</v>
      </c>
      <c r="FL37" s="293">
        <f>FL35-FL9</f>
        <v>0</v>
      </c>
      <c r="FM37" s="293"/>
      <c r="FN37" s="284"/>
      <c r="FO37" s="241"/>
      <c r="FP37" s="292"/>
      <c r="FQ37" s="241"/>
      <c r="FR37" s="287"/>
      <c r="FS37" s="241"/>
      <c r="FT37" s="213" t="s">
        <v>49</v>
      </c>
      <c r="FU37" s="241"/>
      <c r="FV37" s="210" t="s">
        <v>50</v>
      </c>
      <c r="FW37" s="210"/>
      <c r="FX37" s="287"/>
      <c r="FY37" s="287"/>
      <c r="FZ37" s="211">
        <f>FZ35-FZ7</f>
        <v>70</v>
      </c>
      <c r="GA37" s="293">
        <f>GA35-GA9</f>
        <v>0</v>
      </c>
      <c r="GB37" s="293">
        <f>GB35-GB9</f>
        <v>0</v>
      </c>
      <c r="GC37" s="293">
        <f>GC35-GC9</f>
        <v>0</v>
      </c>
      <c r="GD37" s="215"/>
      <c r="GE37" s="284"/>
      <c r="GF37" s="241"/>
      <c r="GG37" s="292"/>
      <c r="GH37" s="241"/>
      <c r="GI37" s="287"/>
      <c r="GJ37" s="241"/>
      <c r="GK37" s="213" t="s">
        <v>49</v>
      </c>
      <c r="GL37" s="241"/>
      <c r="GM37" s="210" t="s">
        <v>50</v>
      </c>
      <c r="GN37" s="210"/>
      <c r="GO37" s="287"/>
      <c r="GP37" s="287"/>
      <c r="GQ37" s="211">
        <f>GQ35-GQ7</f>
        <v>87</v>
      </c>
      <c r="GR37" s="293">
        <f>GR35-GR9</f>
        <v>0</v>
      </c>
      <c r="GS37" s="293">
        <f>GS35-GS9</f>
        <v>0</v>
      </c>
      <c r="GT37" s="293">
        <f>GT35-GT9</f>
        <v>0</v>
      </c>
      <c r="GU37" s="215"/>
      <c r="GV37" s="282"/>
      <c r="GW37" s="400"/>
    </row>
    <row r="38" spans="1:205" ht="3.25" customHeight="1">
      <c r="A38" s="400"/>
      <c r="B38" s="292"/>
      <c r="C38" s="241"/>
      <c r="D38" s="241"/>
      <c r="E38" s="241"/>
      <c r="F38" s="246"/>
      <c r="G38" s="241"/>
      <c r="H38" s="294"/>
      <c r="I38" s="294"/>
      <c r="J38" s="241"/>
      <c r="K38" s="241"/>
      <c r="L38" s="284"/>
      <c r="M38" s="295"/>
      <c r="N38" s="295"/>
      <c r="O38" s="295"/>
      <c r="P38" s="284"/>
      <c r="Q38" s="284"/>
      <c r="R38" s="241"/>
      <c r="S38" s="292"/>
      <c r="T38" s="241"/>
      <c r="U38" s="241"/>
      <c r="V38" s="241"/>
      <c r="W38" s="245"/>
      <c r="X38" s="241"/>
      <c r="Y38" s="294"/>
      <c r="Z38" s="294"/>
      <c r="AA38" s="241"/>
      <c r="AB38" s="241"/>
      <c r="AC38" s="284"/>
      <c r="AD38" s="295"/>
      <c r="AE38" s="295"/>
      <c r="AF38" s="295"/>
      <c r="AG38" s="284"/>
      <c r="AH38" s="284"/>
      <c r="AI38" s="241"/>
      <c r="AJ38" s="292"/>
      <c r="AK38" s="241"/>
      <c r="AL38" s="241"/>
      <c r="AM38" s="241"/>
      <c r="AN38" s="245"/>
      <c r="AO38" s="241"/>
      <c r="AP38" s="294"/>
      <c r="AQ38" s="294"/>
      <c r="AR38" s="241"/>
      <c r="AS38" s="241"/>
      <c r="AT38" s="284"/>
      <c r="AU38" s="295"/>
      <c r="AV38" s="295"/>
      <c r="AW38" s="295"/>
      <c r="AX38" s="284"/>
      <c r="AY38" s="284"/>
      <c r="AZ38" s="241"/>
      <c r="BA38" s="292"/>
      <c r="BB38" s="241"/>
      <c r="BC38" s="241"/>
      <c r="BD38" s="241"/>
      <c r="BE38" s="245"/>
      <c r="BF38" s="241"/>
      <c r="BG38" s="294"/>
      <c r="BH38" s="294"/>
      <c r="BI38" s="241"/>
      <c r="BJ38" s="241"/>
      <c r="BK38" s="284"/>
      <c r="BL38" s="295"/>
      <c r="BM38" s="295"/>
      <c r="BN38" s="295"/>
      <c r="BO38" s="284"/>
      <c r="BP38" s="284"/>
      <c r="BQ38" s="241"/>
      <c r="BR38" s="292"/>
      <c r="BS38" s="241"/>
      <c r="BT38" s="241"/>
      <c r="BU38" s="241"/>
      <c r="BV38" s="245"/>
      <c r="BW38" s="241"/>
      <c r="BX38" s="294"/>
      <c r="BY38" s="294"/>
      <c r="BZ38" s="241"/>
      <c r="CA38" s="241"/>
      <c r="CB38" s="284"/>
      <c r="CC38" s="295"/>
      <c r="CD38" s="295"/>
      <c r="CE38" s="295"/>
      <c r="CF38" s="284"/>
      <c r="CG38" s="284"/>
      <c r="CH38" s="241"/>
      <c r="CI38" s="292"/>
      <c r="CJ38" s="241"/>
      <c r="CK38" s="241"/>
      <c r="CL38" s="241"/>
      <c r="CM38" s="245"/>
      <c r="CN38" s="241"/>
      <c r="CO38" s="294"/>
      <c r="CP38" s="294"/>
      <c r="CQ38" s="241"/>
      <c r="CR38" s="241"/>
      <c r="CS38" s="284"/>
      <c r="CT38" s="295"/>
      <c r="CU38" s="295"/>
      <c r="CV38" s="295"/>
      <c r="CW38" s="284"/>
      <c r="CX38" s="284"/>
      <c r="CY38" s="241"/>
      <c r="CZ38" s="292"/>
      <c r="DA38" s="241"/>
      <c r="DB38" s="241"/>
      <c r="DC38" s="241"/>
      <c r="DD38" s="245"/>
      <c r="DE38" s="241"/>
      <c r="DF38" s="294"/>
      <c r="DG38" s="294"/>
      <c r="DH38" s="241"/>
      <c r="DI38" s="241"/>
      <c r="DJ38" s="284"/>
      <c r="DK38" s="295"/>
      <c r="DL38" s="295"/>
      <c r="DM38" s="295"/>
      <c r="DN38" s="284"/>
      <c r="DO38" s="284"/>
      <c r="DP38" s="241"/>
      <c r="DQ38" s="292"/>
      <c r="DR38" s="241"/>
      <c r="DS38" s="241"/>
      <c r="DT38" s="241"/>
      <c r="DU38" s="245"/>
      <c r="DV38" s="241"/>
      <c r="DW38" s="294"/>
      <c r="DX38" s="294"/>
      <c r="DY38" s="241"/>
      <c r="DZ38" s="241"/>
      <c r="EA38" s="284"/>
      <c r="EB38" s="295"/>
      <c r="EC38" s="295"/>
      <c r="ED38" s="295"/>
      <c r="EE38" s="284"/>
      <c r="EF38" s="284"/>
      <c r="EG38" s="241"/>
      <c r="EH38" s="292"/>
      <c r="EI38" s="241"/>
      <c r="EJ38" s="241"/>
      <c r="EK38" s="241"/>
      <c r="EL38" s="245"/>
      <c r="EM38" s="241"/>
      <c r="EN38" s="294"/>
      <c r="EO38" s="294"/>
      <c r="EP38" s="241"/>
      <c r="EQ38" s="241"/>
      <c r="ER38" s="284"/>
      <c r="ES38" s="295"/>
      <c r="ET38" s="295"/>
      <c r="EU38" s="295"/>
      <c r="EV38" s="284"/>
      <c r="EW38" s="284"/>
      <c r="EX38" s="241"/>
      <c r="EY38" s="292"/>
      <c r="EZ38" s="241"/>
      <c r="FA38" s="241"/>
      <c r="FB38" s="241"/>
      <c r="FC38" s="245"/>
      <c r="FD38" s="241"/>
      <c r="FE38" s="294"/>
      <c r="FF38" s="294"/>
      <c r="FG38" s="241"/>
      <c r="FH38" s="241"/>
      <c r="FI38" s="284"/>
      <c r="FJ38" s="295"/>
      <c r="FK38" s="295"/>
      <c r="FL38" s="295"/>
      <c r="FM38" s="284"/>
      <c r="FN38" s="284"/>
      <c r="FO38" s="241"/>
      <c r="FP38" s="292"/>
      <c r="FQ38" s="241"/>
      <c r="FR38" s="241"/>
      <c r="FS38" s="241"/>
      <c r="FT38" s="245"/>
      <c r="FU38" s="241"/>
      <c r="FV38" s="294"/>
      <c r="FW38" s="294"/>
      <c r="FX38" s="241"/>
      <c r="FY38" s="241"/>
      <c r="FZ38" s="284"/>
      <c r="GA38" s="295"/>
      <c r="GB38" s="295"/>
      <c r="GC38" s="295"/>
      <c r="GD38" s="284"/>
      <c r="GE38" s="284"/>
      <c r="GF38" s="241"/>
      <c r="GG38" s="292"/>
      <c r="GH38" s="241"/>
      <c r="GI38" s="241"/>
      <c r="GJ38" s="241"/>
      <c r="GK38" s="245"/>
      <c r="GL38" s="241"/>
      <c r="GM38" s="294"/>
      <c r="GN38" s="294"/>
      <c r="GO38" s="241"/>
      <c r="GP38" s="241"/>
      <c r="GQ38" s="284"/>
      <c r="GR38" s="295"/>
      <c r="GS38" s="295"/>
      <c r="GT38" s="295"/>
      <c r="GU38" s="284"/>
      <c r="GV38" s="282"/>
      <c r="GW38" s="400"/>
    </row>
    <row r="39" spans="1:205" ht="3.25" customHeight="1" thickBot="1">
      <c r="A39" s="400"/>
      <c r="B39" s="296"/>
      <c r="C39" s="297"/>
      <c r="D39" s="297"/>
      <c r="E39" s="297"/>
      <c r="F39" s="298"/>
      <c r="G39" s="297"/>
      <c r="H39" s="299"/>
      <c r="I39" s="299"/>
      <c r="J39" s="297"/>
      <c r="K39" s="297"/>
      <c r="L39" s="300"/>
      <c r="M39" s="297"/>
      <c r="N39" s="297"/>
      <c r="O39" s="297"/>
      <c r="P39" s="300"/>
      <c r="Q39" s="300"/>
      <c r="R39" s="297"/>
      <c r="S39" s="296"/>
      <c r="T39" s="297"/>
      <c r="U39" s="297"/>
      <c r="V39" s="297"/>
      <c r="W39" s="297"/>
      <c r="X39" s="297"/>
      <c r="Y39" s="299"/>
      <c r="Z39" s="299"/>
      <c r="AA39" s="297"/>
      <c r="AB39" s="297"/>
      <c r="AC39" s="300"/>
      <c r="AD39" s="297"/>
      <c r="AE39" s="297"/>
      <c r="AF39" s="297"/>
      <c r="AG39" s="300"/>
      <c r="AH39" s="300"/>
      <c r="AI39" s="297"/>
      <c r="AJ39" s="296"/>
      <c r="AK39" s="297"/>
      <c r="AL39" s="297"/>
      <c r="AM39" s="297"/>
      <c r="AN39" s="297"/>
      <c r="AO39" s="297"/>
      <c r="AP39" s="299"/>
      <c r="AQ39" s="299"/>
      <c r="AR39" s="297"/>
      <c r="AS39" s="297"/>
      <c r="AT39" s="300"/>
      <c r="AU39" s="297"/>
      <c r="AV39" s="297"/>
      <c r="AW39" s="297"/>
      <c r="AX39" s="300"/>
      <c r="AY39" s="300"/>
      <c r="AZ39" s="297"/>
      <c r="BA39" s="296"/>
      <c r="BB39" s="297"/>
      <c r="BC39" s="297"/>
      <c r="BD39" s="297"/>
      <c r="BE39" s="297"/>
      <c r="BF39" s="297"/>
      <c r="BG39" s="299"/>
      <c r="BH39" s="299"/>
      <c r="BI39" s="297"/>
      <c r="BJ39" s="297"/>
      <c r="BK39" s="300"/>
      <c r="BL39" s="297"/>
      <c r="BM39" s="297"/>
      <c r="BN39" s="297"/>
      <c r="BO39" s="300"/>
      <c r="BP39" s="300"/>
      <c r="BQ39" s="297"/>
      <c r="BR39" s="296"/>
      <c r="BS39" s="297"/>
      <c r="BT39" s="297"/>
      <c r="BU39" s="297"/>
      <c r="BV39" s="297"/>
      <c r="BW39" s="297"/>
      <c r="BX39" s="299"/>
      <c r="BY39" s="299"/>
      <c r="BZ39" s="297"/>
      <c r="CA39" s="297"/>
      <c r="CB39" s="300"/>
      <c r="CC39" s="297"/>
      <c r="CD39" s="297"/>
      <c r="CE39" s="297"/>
      <c r="CF39" s="300"/>
      <c r="CG39" s="300"/>
      <c r="CH39" s="297"/>
      <c r="CI39" s="296"/>
      <c r="CJ39" s="297"/>
      <c r="CK39" s="297"/>
      <c r="CL39" s="297"/>
      <c r="CM39" s="297"/>
      <c r="CN39" s="297"/>
      <c r="CO39" s="299"/>
      <c r="CP39" s="299"/>
      <c r="CQ39" s="297"/>
      <c r="CR39" s="297"/>
      <c r="CS39" s="300"/>
      <c r="CT39" s="297"/>
      <c r="CU39" s="297"/>
      <c r="CV39" s="297"/>
      <c r="CW39" s="300"/>
      <c r="CX39" s="300"/>
      <c r="CY39" s="297"/>
      <c r="CZ39" s="296"/>
      <c r="DA39" s="297"/>
      <c r="DB39" s="297"/>
      <c r="DC39" s="297"/>
      <c r="DD39" s="297"/>
      <c r="DE39" s="297"/>
      <c r="DF39" s="299"/>
      <c r="DG39" s="299"/>
      <c r="DH39" s="297"/>
      <c r="DI39" s="297"/>
      <c r="DJ39" s="300"/>
      <c r="DK39" s="297"/>
      <c r="DL39" s="297"/>
      <c r="DM39" s="297"/>
      <c r="DN39" s="300"/>
      <c r="DO39" s="300"/>
      <c r="DP39" s="297"/>
      <c r="DQ39" s="296"/>
      <c r="DR39" s="297"/>
      <c r="DS39" s="297"/>
      <c r="DT39" s="297"/>
      <c r="DU39" s="297"/>
      <c r="DV39" s="297"/>
      <c r="DW39" s="299"/>
      <c r="DX39" s="299"/>
      <c r="DY39" s="297"/>
      <c r="DZ39" s="297"/>
      <c r="EA39" s="300"/>
      <c r="EB39" s="297"/>
      <c r="EC39" s="297"/>
      <c r="ED39" s="297"/>
      <c r="EE39" s="300"/>
      <c r="EF39" s="300"/>
      <c r="EG39" s="297"/>
      <c r="EH39" s="296"/>
      <c r="EI39" s="297"/>
      <c r="EJ39" s="297"/>
      <c r="EK39" s="297"/>
      <c r="EL39" s="297"/>
      <c r="EM39" s="297"/>
      <c r="EN39" s="299"/>
      <c r="EO39" s="299"/>
      <c r="EP39" s="297"/>
      <c r="EQ39" s="297"/>
      <c r="ER39" s="300"/>
      <c r="ES39" s="297"/>
      <c r="ET39" s="297"/>
      <c r="EU39" s="297"/>
      <c r="EV39" s="300"/>
      <c r="EW39" s="300"/>
      <c r="EX39" s="297"/>
      <c r="EY39" s="296"/>
      <c r="EZ39" s="297"/>
      <c r="FA39" s="297"/>
      <c r="FB39" s="297"/>
      <c r="FC39" s="297"/>
      <c r="FD39" s="297"/>
      <c r="FE39" s="299"/>
      <c r="FF39" s="299"/>
      <c r="FG39" s="297"/>
      <c r="FH39" s="297"/>
      <c r="FI39" s="300"/>
      <c r="FJ39" s="297"/>
      <c r="FK39" s="297"/>
      <c r="FL39" s="297"/>
      <c r="FM39" s="300"/>
      <c r="FN39" s="300"/>
      <c r="FO39" s="297"/>
      <c r="FP39" s="296"/>
      <c r="FQ39" s="297"/>
      <c r="FR39" s="297"/>
      <c r="FS39" s="297"/>
      <c r="FT39" s="297"/>
      <c r="FU39" s="297"/>
      <c r="FV39" s="299"/>
      <c r="FW39" s="299"/>
      <c r="FX39" s="297"/>
      <c r="FY39" s="297"/>
      <c r="FZ39" s="300"/>
      <c r="GA39" s="297"/>
      <c r="GB39" s="297"/>
      <c r="GC39" s="297"/>
      <c r="GD39" s="300"/>
      <c r="GE39" s="300"/>
      <c r="GF39" s="297"/>
      <c r="GG39" s="296"/>
      <c r="GH39" s="297"/>
      <c r="GI39" s="297"/>
      <c r="GJ39" s="297"/>
      <c r="GK39" s="297"/>
      <c r="GL39" s="297"/>
      <c r="GM39" s="299"/>
      <c r="GN39" s="299"/>
      <c r="GO39" s="297"/>
      <c r="GP39" s="297"/>
      <c r="GQ39" s="300"/>
      <c r="GR39" s="297"/>
      <c r="GS39" s="297"/>
      <c r="GT39" s="297"/>
      <c r="GU39" s="300"/>
      <c r="GV39" s="302"/>
      <c r="GW39" s="400"/>
    </row>
    <row r="40" spans="1:205" ht="13.95" customHeight="1">
      <c r="A40" s="400"/>
      <c r="B40" s="303"/>
      <c r="C40" s="303"/>
      <c r="D40" s="303"/>
      <c r="E40" s="303"/>
      <c r="F40" s="303"/>
      <c r="G40" s="303"/>
      <c r="H40" s="223"/>
      <c r="I40" s="223"/>
      <c r="J40" s="304"/>
      <c r="K40" s="305"/>
      <c r="L40" s="223"/>
      <c r="M40" s="306"/>
      <c r="N40" s="306"/>
      <c r="O40" s="306"/>
      <c r="P40" s="223"/>
      <c r="Q40" s="307"/>
      <c r="R40" s="400"/>
      <c r="S40" s="303"/>
      <c r="T40" s="303"/>
      <c r="U40" s="303"/>
      <c r="V40" s="303"/>
      <c r="W40" s="303"/>
      <c r="X40" s="303"/>
      <c r="Y40" s="223"/>
      <c r="Z40" s="223"/>
      <c r="AA40" s="304"/>
      <c r="AB40" s="305"/>
      <c r="AC40" s="223"/>
      <c r="AD40" s="306"/>
      <c r="AE40" s="306"/>
      <c r="AF40" s="306"/>
      <c r="AG40" s="223"/>
      <c r="AH40" s="307"/>
      <c r="AI40" s="400"/>
      <c r="AJ40" s="303"/>
      <c r="AK40" s="303"/>
      <c r="AL40" s="303"/>
      <c r="AM40" s="303"/>
      <c r="AN40" s="303"/>
      <c r="AO40" s="303"/>
      <c r="AP40" s="223"/>
      <c r="AQ40" s="223"/>
      <c r="AR40" s="304"/>
      <c r="AS40" s="305"/>
      <c r="AT40" s="223"/>
      <c r="AU40" s="306"/>
      <c r="AV40" s="306"/>
      <c r="AW40" s="306"/>
      <c r="AX40" s="223"/>
      <c r="AY40" s="307"/>
      <c r="AZ40" s="400"/>
      <c r="BA40" s="303"/>
      <c r="BB40" s="303"/>
      <c r="BC40" s="303"/>
      <c r="BD40" s="303"/>
      <c r="BE40" s="303"/>
      <c r="BF40" s="303"/>
      <c r="BG40" s="223"/>
      <c r="BH40" s="223"/>
      <c r="BI40" s="304"/>
      <c r="BJ40" s="305"/>
      <c r="BK40" s="223"/>
      <c r="BL40" s="306"/>
      <c r="BM40" s="306"/>
      <c r="BN40" s="306"/>
      <c r="BO40" s="223"/>
      <c r="BP40" s="307"/>
      <c r="BQ40" s="400"/>
      <c r="BR40" s="303"/>
      <c r="BS40" s="303"/>
      <c r="BT40" s="303"/>
      <c r="BU40" s="303"/>
      <c r="BV40" s="303"/>
      <c r="BW40" s="303"/>
      <c r="BX40" s="223"/>
      <c r="BY40" s="223"/>
      <c r="BZ40" s="304"/>
      <c r="CA40" s="305"/>
      <c r="CB40" s="223"/>
      <c r="CC40" s="306"/>
      <c r="CD40" s="306"/>
      <c r="CE40" s="306"/>
      <c r="CF40" s="223"/>
      <c r="CG40" s="307"/>
      <c r="CH40" s="400"/>
      <c r="CI40" s="303"/>
      <c r="CJ40" s="303"/>
      <c r="CK40" s="303"/>
      <c r="CL40" s="303"/>
      <c r="CM40" s="303"/>
      <c r="CN40" s="303"/>
      <c r="CO40" s="223"/>
      <c r="CP40" s="223"/>
      <c r="CQ40" s="304"/>
      <c r="CR40" s="305"/>
      <c r="CS40" s="223"/>
      <c r="CT40" s="306"/>
      <c r="CU40" s="306"/>
      <c r="CV40" s="306"/>
      <c r="CW40" s="223"/>
      <c r="CX40" s="307"/>
      <c r="CY40" s="400"/>
      <c r="CZ40" s="303"/>
      <c r="DA40" s="303"/>
      <c r="DB40" s="303"/>
      <c r="DC40" s="303"/>
      <c r="DD40" s="303"/>
      <c r="DE40" s="303"/>
      <c r="DF40" s="223"/>
      <c r="DG40" s="223"/>
      <c r="DH40" s="304"/>
      <c r="DI40" s="305"/>
      <c r="DJ40" s="223"/>
      <c r="DK40" s="306"/>
      <c r="DL40" s="306"/>
      <c r="DM40" s="306"/>
      <c r="DN40" s="223"/>
      <c r="DO40" s="307"/>
      <c r="DP40" s="400"/>
      <c r="DQ40" s="303"/>
      <c r="DR40" s="303"/>
      <c r="DS40" s="303"/>
      <c r="DT40" s="303"/>
      <c r="DU40" s="303"/>
      <c r="DV40" s="303"/>
      <c r="DW40" s="223"/>
      <c r="DX40" s="223"/>
      <c r="DY40" s="304"/>
      <c r="DZ40" s="305"/>
      <c r="EA40" s="223"/>
      <c r="EB40" s="306"/>
      <c r="EC40" s="306"/>
      <c r="ED40" s="306"/>
      <c r="EE40" s="223"/>
      <c r="EF40" s="307"/>
      <c r="EG40" s="400"/>
      <c r="EH40" s="303"/>
      <c r="EI40" s="303"/>
      <c r="EJ40" s="303"/>
      <c r="EK40" s="303"/>
      <c r="EL40" s="303"/>
      <c r="EM40" s="303"/>
      <c r="EN40" s="223"/>
      <c r="EO40" s="223"/>
      <c r="EP40" s="304"/>
      <c r="EQ40" s="305"/>
      <c r="ER40" s="223"/>
      <c r="ES40" s="306"/>
      <c r="ET40" s="306"/>
      <c r="EU40" s="306"/>
      <c r="EV40" s="223"/>
      <c r="EW40" s="307"/>
      <c r="EX40" s="400"/>
      <c r="EY40" s="303"/>
      <c r="EZ40" s="303"/>
      <c r="FA40" s="303"/>
      <c r="FB40" s="303"/>
      <c r="FC40" s="303"/>
      <c r="FD40" s="303"/>
      <c r="FE40" s="223"/>
      <c r="FF40" s="223"/>
      <c r="FG40" s="304"/>
      <c r="FH40" s="305"/>
      <c r="FI40" s="223"/>
      <c r="FJ40" s="306"/>
      <c r="FK40" s="306"/>
      <c r="FL40" s="306"/>
      <c r="FM40" s="223"/>
      <c r="FN40" s="307"/>
      <c r="FO40" s="400"/>
      <c r="FP40" s="303"/>
      <c r="FQ40" s="303"/>
      <c r="FR40" s="303"/>
      <c r="FS40" s="303"/>
      <c r="FT40" s="303"/>
      <c r="FU40" s="303"/>
      <c r="FV40" s="223"/>
      <c r="FW40" s="223"/>
      <c r="FX40" s="304"/>
      <c r="FY40" s="305"/>
      <c r="FZ40" s="223"/>
      <c r="GA40" s="306"/>
      <c r="GB40" s="306"/>
      <c r="GC40" s="306"/>
      <c r="GD40" s="223"/>
      <c r="GE40" s="307"/>
      <c r="GF40" s="400"/>
      <c r="GG40" s="303"/>
      <c r="GH40" s="303"/>
      <c r="GI40" s="303"/>
      <c r="GJ40" s="303"/>
      <c r="GK40" s="303"/>
      <c r="GL40" s="303"/>
      <c r="GM40" s="223"/>
      <c r="GN40" s="223"/>
      <c r="GO40" s="304"/>
      <c r="GP40" s="305"/>
      <c r="GQ40" s="223"/>
      <c r="GR40" s="306"/>
      <c r="GS40" s="306"/>
      <c r="GT40" s="306"/>
      <c r="GU40" s="223"/>
      <c r="GV40" s="308"/>
      <c r="GW40" s="400"/>
    </row>
    <row r="42" spans="1:205" ht="20.05" customHeight="1">
      <c r="A42"/>
      <c r="B42" s="941" t="s">
        <v>67</v>
      </c>
      <c r="C42" s="941"/>
      <c r="D42" s="941"/>
      <c r="E42" s="941"/>
    </row>
    <row r="43" spans="1:205" ht="20.05" customHeight="1" thickBot="1">
      <c r="A43"/>
      <c r="B43" s="786" t="s">
        <v>1</v>
      </c>
      <c r="C43" s="320" t="s">
        <v>93</v>
      </c>
      <c r="E43" s="375" t="s">
        <v>65</v>
      </c>
    </row>
    <row r="44" spans="1:205" ht="20.05" customHeight="1" thickBot="1">
      <c r="A44" t="s">
        <v>68</v>
      </c>
      <c r="B44" s="791" t="str">
        <f>Details!B1</f>
        <v>John Ford</v>
      </c>
      <c r="C44" s="374">
        <f>P35</f>
        <v>33</v>
      </c>
      <c r="E44" s="792">
        <v>5</v>
      </c>
    </row>
    <row r="45" spans="1:205" ht="20.05" customHeight="1" thickBot="1">
      <c r="A45" t="s">
        <v>72</v>
      </c>
      <c r="B45" s="791" t="str">
        <f>Details!B2</f>
        <v>Paul Marshall</v>
      </c>
      <c r="C45" s="374">
        <f>AG35</f>
        <v>31</v>
      </c>
      <c r="E45" s="792">
        <v>8</v>
      </c>
    </row>
    <row r="46" spans="1:205" ht="20.05" customHeight="1" thickBot="1">
      <c r="A46" t="s">
        <v>79</v>
      </c>
      <c r="B46" s="791" t="str">
        <f>Details!B3</f>
        <v>Derek Griffiths</v>
      </c>
      <c r="C46" s="374">
        <f>AX35</f>
        <v>31</v>
      </c>
      <c r="E46" s="792">
        <v>8</v>
      </c>
    </row>
    <row r="47" spans="1:205" ht="20.05" customHeight="1" thickBot="1">
      <c r="A47" t="s">
        <v>69</v>
      </c>
      <c r="B47" s="791" t="str">
        <f>Details!B4</f>
        <v>Eddie Harrison</v>
      </c>
      <c r="C47" s="374">
        <f>BO35</f>
        <v>36</v>
      </c>
      <c r="E47" s="792">
        <v>4</v>
      </c>
    </row>
    <row r="48" spans="1:205" ht="20.05" customHeight="1" thickBot="1">
      <c r="A48" t="s">
        <v>73</v>
      </c>
      <c r="B48" s="791" t="str">
        <f>Details!B5</f>
        <v>Andy Trewick</v>
      </c>
      <c r="C48" s="374">
        <f>CF35</f>
        <v>37</v>
      </c>
      <c r="E48" s="792">
        <v>3</v>
      </c>
    </row>
    <row r="49" spans="1:5" ht="20.05" customHeight="1" thickBot="1">
      <c r="A49" t="s">
        <v>78</v>
      </c>
      <c r="B49" s="791" t="str">
        <f>Details!B6</f>
        <v>Gordon Grant</v>
      </c>
      <c r="C49" s="374">
        <f>CW35</f>
        <v>28</v>
      </c>
      <c r="E49" s="792">
        <v>10</v>
      </c>
    </row>
    <row r="50" spans="1:5" ht="20.05" customHeight="1" thickBot="1">
      <c r="A50" t="s">
        <v>70</v>
      </c>
      <c r="B50" s="791" t="str">
        <f>Details!B7</f>
        <v>Kevin Blenkinsop</v>
      </c>
      <c r="C50" s="374">
        <f>DN35</f>
        <v>32</v>
      </c>
      <c r="E50" s="792">
        <v>6</v>
      </c>
    </row>
    <row r="51" spans="1:5" ht="20.05" customHeight="1" thickBot="1">
      <c r="A51" t="s">
        <v>74</v>
      </c>
      <c r="B51" s="791" t="str">
        <f>Details!B8</f>
        <v>Alan Welsh</v>
      </c>
      <c r="C51" s="374">
        <f>EE35</f>
        <v>32</v>
      </c>
      <c r="E51" s="792">
        <v>6</v>
      </c>
    </row>
    <row r="52" spans="1:5" ht="20.05" customHeight="1" thickBot="1">
      <c r="A52" t="s">
        <v>77</v>
      </c>
      <c r="B52" s="791" t="str">
        <f>Details!B9</f>
        <v>Steve O'Brien</v>
      </c>
      <c r="C52" s="374">
        <f>EV35</f>
        <v>41</v>
      </c>
      <c r="E52" s="792">
        <v>1</v>
      </c>
    </row>
    <row r="53" spans="1:5" ht="20.05" customHeight="1" thickBot="1">
      <c r="A53" t="s">
        <v>71</v>
      </c>
      <c r="B53" s="791" t="str">
        <f>Details!B10</f>
        <v>Ian Gunn</v>
      </c>
      <c r="C53" s="374">
        <f>FM35</f>
        <v>28</v>
      </c>
      <c r="E53" s="792">
        <v>10</v>
      </c>
    </row>
    <row r="54" spans="1:5" ht="20.05" customHeight="1" thickBot="1">
      <c r="A54" t="s">
        <v>75</v>
      </c>
      <c r="B54" s="791" t="str">
        <f>Details!B11</f>
        <v>Dave Sanders</v>
      </c>
      <c r="C54" s="374">
        <f>GD35</f>
        <v>38</v>
      </c>
      <c r="E54" s="792">
        <v>2</v>
      </c>
    </row>
    <row r="55" spans="1:5" ht="20.05" customHeight="1" thickBot="1">
      <c r="A55" t="s">
        <v>76</v>
      </c>
      <c r="B55" s="791" t="str">
        <f>Details!B12</f>
        <v>Gary West</v>
      </c>
      <c r="C55" s="374">
        <f>GU35</f>
        <v>21</v>
      </c>
      <c r="E55" s="792">
        <v>12</v>
      </c>
    </row>
  </sheetData>
  <sheetProtection sheet="1" objects="1" scenarios="1" selectLockedCells="1" selectUnlockedCells="1"/>
  <mergeCells count="51">
    <mergeCell ref="B42:E42"/>
    <mergeCell ref="GQ4:GU4"/>
    <mergeCell ref="EY4:FA4"/>
    <mergeCell ref="FI4:FM4"/>
    <mergeCell ref="FZ3:GD3"/>
    <mergeCell ref="GQ3:GU3"/>
    <mergeCell ref="FP4:FR4"/>
    <mergeCell ref="FZ4:GD4"/>
    <mergeCell ref="L3:P3"/>
    <mergeCell ref="AC3:AG3"/>
    <mergeCell ref="AT3:AX3"/>
    <mergeCell ref="BK3:BO3"/>
    <mergeCell ref="CB3:CF3"/>
    <mergeCell ref="CS3:CW3"/>
    <mergeCell ref="DJ3:DN3"/>
    <mergeCell ref="EA3:EE3"/>
    <mergeCell ref="ER3:EV3"/>
    <mergeCell ref="FI3:FM3"/>
    <mergeCell ref="B5:E6"/>
    <mergeCell ref="S5:V6"/>
    <mergeCell ref="AJ5:AM6"/>
    <mergeCell ref="BA5:BD6"/>
    <mergeCell ref="BR5:BU6"/>
    <mergeCell ref="CI4:CK4"/>
    <mergeCell ref="CI5:CL6"/>
    <mergeCell ref="CZ5:DC6"/>
    <mergeCell ref="DQ5:DT6"/>
    <mergeCell ref="DQ4:DS4"/>
    <mergeCell ref="GG4:GI4"/>
    <mergeCell ref="EY5:FB6"/>
    <mergeCell ref="FP5:FS6"/>
    <mergeCell ref="GG5:GJ6"/>
    <mergeCell ref="EH4:EJ4"/>
    <mergeCell ref="EH5:EK6"/>
    <mergeCell ref="ER4:EV4"/>
    <mergeCell ref="B7:F7"/>
    <mergeCell ref="EA4:EE4"/>
    <mergeCell ref="E4:F4"/>
    <mergeCell ref="L4:P4"/>
    <mergeCell ref="S4:U4"/>
    <mergeCell ref="AC4:AG4"/>
    <mergeCell ref="AJ4:AL4"/>
    <mergeCell ref="AT4:AX4"/>
    <mergeCell ref="BA4:BC4"/>
    <mergeCell ref="BK4:BO4"/>
    <mergeCell ref="BR4:BT4"/>
    <mergeCell ref="CB4:CF4"/>
    <mergeCell ref="B4:D4"/>
    <mergeCell ref="CS4:CW4"/>
    <mergeCell ref="CZ4:DB4"/>
    <mergeCell ref="DJ4:DN4"/>
  </mergeCells>
  <conditionalFormatting sqref="M10 AD10 AU10 BL10 CC10 CT10 DK10 EB10 ES10 FJ10 GA10 GR10 GA49 AU49 BL49 CC49 CT49 DK49 EB49 ES49 FJ49 GR49 M49 AD49">
    <cfRule type="cellIs" dxfId="9" priority="531" stopIfTrue="1" operator="equal">
      <formula>0</formula>
    </cfRule>
  </conditionalFormatting>
  <conditionalFormatting sqref="P11:P19 P23:P31 AG11:AG19 AG23:AG31 AX11:AX19 AX23:AX31 BO11:BO19 BO23:BO31 CF11:CF19 CF23:CF31 CW11:CW19 CW23:CW31 DN11:DN19 DN23:DN31 EE11:EE19 EE23:EE31 EV11:EV19 EV23:EV31 FM11:FM19 FM23:FM31 GD11:GD19 GD23:GD31 GU11:GU19 GU23:GU31 GD50:GD58 GD62:GD70 AX50:AX58 AX62:AX70 BO50:BO58 BO62:BO70 CF50:CF58 CF62:CF70 CW50:CW58 CW62:CW70 DN50:DN58 DN62:DN70 EE50:EE58 EE62:EE70 EV50:EV58 EV62:EV70 GU50:GU58 GU62:GU70 FM50:FM58 FM62:FM70 P50:P58 P62:P70 AG50:AG58 AG62:AG70">
    <cfRule type="cellIs" dxfId="8" priority="530" stopIfTrue="1" operator="greaterThan">
      <formula>#REF!</formula>
    </cfRule>
  </conditionalFormatting>
  <conditionalFormatting sqref="P35 AG35 AX35 BO35 CF35 CW35 DN35 EE35 EV35 FM35 GD35 GU35 GD74 AX74 BO74 CF74 CW74 DN74 EE74 EV74 FM74 GU74 P74 AG74">
    <cfRule type="cellIs" dxfId="7" priority="528" stopIfTrue="1" operator="greaterThanOrEqual">
      <formula>#REF!</formula>
    </cfRule>
    <cfRule type="cellIs" dxfId="6" priority="529" stopIfTrue="1" operator="lessThan">
      <formula>#REF!</formula>
    </cfRule>
  </conditionalFormatting>
  <conditionalFormatting sqref="L35 AC35 AT35 BK35 CB35 CS35 DJ35 EA35 ER35 FI35 FZ35 GQ35 FZ74 AT74 BK74 CB74 CS74 DJ74 EA74 ER74 FI74 GQ74 L74 AC74">
    <cfRule type="cellIs" dxfId="5" priority="526" stopIfTrue="1" operator="lessThanOrEqual">
      <formula>#REF!</formula>
    </cfRule>
    <cfRule type="cellIs" dxfId="4" priority="527" stopIfTrue="1" operator="greaterThan">
      <formula>#REF!</formula>
    </cfRule>
  </conditionalFormatting>
  <conditionalFormatting sqref="L37 AC37 AT37 BK37 CB37 CS37 DJ37 EA37 ER37 FI37 FZ37 GQ37 FZ76 AT76 BK76 CB76 CS76 DJ76 EA76 ER76 FI76 GQ76 L76 AC76">
    <cfRule type="cellIs" dxfId="3" priority="524" stopIfTrue="1" operator="lessThanOrEqual">
      <formula>#REF!</formula>
    </cfRule>
    <cfRule type="cellIs" dxfId="2" priority="525" stopIfTrue="1" operator="greaterThan">
      <formula>#REF!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2060"/>
  </sheetPr>
  <dimension ref="A1:V17"/>
  <sheetViews>
    <sheetView zoomScaleNormal="100" workbookViewId="0">
      <selection activeCell="B1" sqref="B1"/>
    </sheetView>
  </sheetViews>
  <sheetFormatPr defaultRowHeight="14.3"/>
  <cols>
    <col min="1" max="1" width="3.625" customWidth="1"/>
    <col min="2" max="2" width="15.125" customWidth="1"/>
    <col min="3" max="6" width="6.125" style="316" customWidth="1"/>
    <col min="7" max="7" width="1.375" customWidth="1"/>
    <col min="8" max="11" width="6.125" style="316" customWidth="1"/>
    <col min="12" max="12" width="1.375" customWidth="1"/>
    <col min="13" max="16" width="6.125" style="316" customWidth="1"/>
    <col min="17" max="17" width="1.375" customWidth="1"/>
    <col min="18" max="18" width="6.125" style="316" customWidth="1"/>
    <col min="19" max="19" width="5.875" style="316" bestFit="1" customWidth="1"/>
    <col min="20" max="20" width="5.375" style="316" bestFit="1" customWidth="1"/>
    <col min="21" max="21" width="5.875" style="316" bestFit="1" customWidth="1"/>
    <col min="22" max="22" width="3.625" customWidth="1"/>
    <col min="23" max="23" width="0.125" customWidth="1"/>
  </cols>
  <sheetData>
    <row r="1" spans="1:22">
      <c r="A1" s="51"/>
      <c r="B1" s="983"/>
      <c r="C1" s="984"/>
      <c r="D1" s="984"/>
      <c r="E1" s="984"/>
      <c r="F1" s="984"/>
      <c r="G1" s="51"/>
      <c r="H1" s="984"/>
      <c r="I1" s="984"/>
      <c r="J1" s="984"/>
      <c r="K1" s="984"/>
      <c r="L1" s="51"/>
      <c r="M1" s="984"/>
      <c r="N1" s="984"/>
      <c r="O1" s="984"/>
      <c r="P1" s="984"/>
      <c r="Q1" s="51"/>
      <c r="R1" s="984"/>
      <c r="S1" s="984"/>
      <c r="T1" s="984"/>
      <c r="U1" s="984"/>
      <c r="V1" s="51"/>
    </row>
    <row r="2" spans="1:22">
      <c r="A2" s="985"/>
      <c r="B2" s="942" t="s">
        <v>96</v>
      </c>
      <c r="C2" s="942"/>
      <c r="D2" s="942"/>
      <c r="E2" s="942"/>
      <c r="F2" s="942"/>
      <c r="H2" s="943" t="s">
        <v>94</v>
      </c>
      <c r="I2" s="943"/>
      <c r="J2" s="943"/>
      <c r="K2" s="943"/>
      <c r="M2" s="944" t="s">
        <v>120</v>
      </c>
      <c r="N2" s="944"/>
      <c r="O2" s="944"/>
      <c r="P2" s="944"/>
      <c r="R2" s="941" t="s">
        <v>67</v>
      </c>
      <c r="S2" s="941"/>
      <c r="T2" s="941"/>
      <c r="U2" s="941"/>
      <c r="V2" s="51"/>
    </row>
    <row r="3" spans="1:22" ht="14.95" thickBot="1">
      <c r="A3" s="986"/>
      <c r="B3" s="793" t="s">
        <v>1</v>
      </c>
      <c r="C3" s="794" t="s">
        <v>63</v>
      </c>
      <c r="D3" s="794" t="s">
        <v>93</v>
      </c>
      <c r="E3" s="795" t="s">
        <v>65</v>
      </c>
      <c r="F3" s="794" t="s">
        <v>64</v>
      </c>
      <c r="G3" s="625"/>
      <c r="H3" s="794" t="s">
        <v>63</v>
      </c>
      <c r="I3" s="794" t="s">
        <v>93</v>
      </c>
      <c r="J3" s="795" t="s">
        <v>65</v>
      </c>
      <c r="K3" s="794" t="s">
        <v>64</v>
      </c>
      <c r="L3" s="625"/>
      <c r="M3" s="794" t="s">
        <v>63</v>
      </c>
      <c r="N3" s="794" t="s">
        <v>93</v>
      </c>
      <c r="O3" s="795" t="s">
        <v>65</v>
      </c>
      <c r="P3" s="794" t="s">
        <v>64</v>
      </c>
      <c r="Q3" s="625"/>
      <c r="R3" s="795" t="s">
        <v>10</v>
      </c>
      <c r="S3" s="794" t="s">
        <v>93</v>
      </c>
      <c r="T3" s="795" t="s">
        <v>65</v>
      </c>
      <c r="U3" s="794" t="s">
        <v>64</v>
      </c>
      <c r="V3" s="621"/>
    </row>
    <row r="4" spans="1:22" ht="14.95" thickBot="1">
      <c r="A4" s="986" t="s">
        <v>68</v>
      </c>
      <c r="B4" s="793" t="str">
        <f>Details!B1</f>
        <v>John Ford</v>
      </c>
      <c r="C4" s="797">
        <v>1</v>
      </c>
      <c r="D4" s="798">
        <f>'R1 - 4 Man Teams '!CA35</f>
        <v>110</v>
      </c>
      <c r="E4" s="816">
        <f>'R1 - 4 Man Teams '!F44</f>
        <v>3</v>
      </c>
      <c r="F4" s="799">
        <f t="shared" ref="F4:F15" si="0">E4</f>
        <v>3</v>
      </c>
      <c r="G4" s="625"/>
      <c r="H4" s="800">
        <v>6</v>
      </c>
      <c r="I4" s="798">
        <f>'R2 - Pairs Best Score'!HM39</f>
        <v>44</v>
      </c>
      <c r="J4" s="816">
        <f>'R2 - Pairs Best Score'!F45</f>
        <v>1</v>
      </c>
      <c r="K4" s="799">
        <f t="shared" ref="K4:K15" si="1">J4</f>
        <v>1</v>
      </c>
      <c r="L4" s="625"/>
      <c r="M4" s="797">
        <v>1</v>
      </c>
      <c r="N4" s="801">
        <f>'R3 - Pairs Combined'!AF39</f>
        <v>60</v>
      </c>
      <c r="O4" s="816">
        <f>'R3 - Pairs Combined'!F45</f>
        <v>3</v>
      </c>
      <c r="P4" s="799">
        <f t="shared" ref="P4:P15" si="2">O4</f>
        <v>3</v>
      </c>
      <c r="Q4" s="625"/>
      <c r="R4" s="811">
        <v>3</v>
      </c>
      <c r="S4" s="802">
        <f>'R4 - Singles'!P35</f>
        <v>33</v>
      </c>
      <c r="T4" s="816">
        <f>'R4 - Singles'!E44</f>
        <v>5</v>
      </c>
      <c r="U4" s="799">
        <f t="shared" ref="U4:U15" si="3">T4</f>
        <v>5</v>
      </c>
      <c r="V4" s="621"/>
    </row>
    <row r="5" spans="1:22" ht="14.95" thickBot="1">
      <c r="A5" s="986" t="s">
        <v>72</v>
      </c>
      <c r="B5" s="793" t="str">
        <f>Details!B2</f>
        <v>Paul Marshall</v>
      </c>
      <c r="C5" s="796">
        <v>2</v>
      </c>
      <c r="D5" s="798">
        <f>'R1 - 4 Man Teams '!EV35</f>
        <v>122</v>
      </c>
      <c r="E5" s="816">
        <f>'R1 - 4 Man Teams '!F45</f>
        <v>1</v>
      </c>
      <c r="F5" s="799">
        <f t="shared" si="0"/>
        <v>1</v>
      </c>
      <c r="G5" s="625"/>
      <c r="H5" s="800">
        <v>6</v>
      </c>
      <c r="I5" s="798">
        <f>'R2 - Pairs Best Score'!HM39</f>
        <v>44</v>
      </c>
      <c r="J5" s="803">
        <f>J4</f>
        <v>1</v>
      </c>
      <c r="K5" s="799">
        <f t="shared" si="1"/>
        <v>1</v>
      </c>
      <c r="L5" s="625"/>
      <c r="M5" s="796">
        <v>2</v>
      </c>
      <c r="N5" s="801">
        <f>'R3 - Pairs Combined'!BM39</f>
        <v>66</v>
      </c>
      <c r="O5" s="816">
        <f>'R3 - Pairs Combined'!F46</f>
        <v>2</v>
      </c>
      <c r="P5" s="799">
        <f t="shared" si="2"/>
        <v>2</v>
      </c>
      <c r="Q5" s="625"/>
      <c r="R5" s="812">
        <v>3</v>
      </c>
      <c r="S5" s="802">
        <f>'R4 - Singles'!AG35</f>
        <v>31</v>
      </c>
      <c r="T5" s="816">
        <f>'R4 - Singles'!E45</f>
        <v>8</v>
      </c>
      <c r="U5" s="799">
        <f t="shared" si="3"/>
        <v>8</v>
      </c>
      <c r="V5" s="621"/>
    </row>
    <row r="6" spans="1:22" ht="14.95" thickBot="1">
      <c r="A6" s="986" t="s">
        <v>79</v>
      </c>
      <c r="B6" s="793" t="str">
        <f>Details!B3</f>
        <v>Derek Griffiths</v>
      </c>
      <c r="C6" s="804">
        <v>3</v>
      </c>
      <c r="D6" s="798">
        <f>'R1 - 4 Man Teams '!HJ35</f>
        <v>114</v>
      </c>
      <c r="E6" s="816">
        <f>'R1 - 4 Man Teams '!F46</f>
        <v>2</v>
      </c>
      <c r="F6" s="799">
        <f t="shared" si="0"/>
        <v>2</v>
      </c>
      <c r="G6" s="625"/>
      <c r="H6" s="805">
        <v>5</v>
      </c>
      <c r="I6" s="798">
        <f>'R2 - Pairs Best Score'!GI39</f>
        <v>40</v>
      </c>
      <c r="J6" s="816">
        <f>'R2 - Pairs Best Score'!F47</f>
        <v>2</v>
      </c>
      <c r="K6" s="799">
        <f t="shared" si="1"/>
        <v>2</v>
      </c>
      <c r="L6" s="625"/>
      <c r="M6" s="804">
        <v>3</v>
      </c>
      <c r="N6" s="801">
        <f>'R3 - Pairs Combined'!CT39</f>
        <v>43</v>
      </c>
      <c r="O6" s="816">
        <f>'R3 - Pairs Combined'!F47</f>
        <v>6</v>
      </c>
      <c r="P6" s="799">
        <f t="shared" si="2"/>
        <v>6</v>
      </c>
      <c r="Q6" s="625"/>
      <c r="R6" s="812">
        <v>2</v>
      </c>
      <c r="S6" s="802">
        <f>'R4 - Singles'!AX35</f>
        <v>31</v>
      </c>
      <c r="T6" s="816">
        <f>'R4 - Singles'!E46</f>
        <v>8</v>
      </c>
      <c r="U6" s="799">
        <f t="shared" si="3"/>
        <v>8</v>
      </c>
      <c r="V6" s="621"/>
    </row>
    <row r="7" spans="1:22" ht="14.95" thickBot="1">
      <c r="A7" s="986" t="s">
        <v>69</v>
      </c>
      <c r="B7" s="793" t="str">
        <f>Details!B4</f>
        <v>Eddie Harrison</v>
      </c>
      <c r="C7" s="797">
        <v>1</v>
      </c>
      <c r="D7" s="794">
        <f>'R1 - 4 Man Teams '!CA35</f>
        <v>110</v>
      </c>
      <c r="E7" s="806">
        <f>E4</f>
        <v>3</v>
      </c>
      <c r="F7" s="794">
        <f t="shared" si="0"/>
        <v>3</v>
      </c>
      <c r="G7" s="625"/>
      <c r="H7" s="805">
        <v>5</v>
      </c>
      <c r="I7" s="798">
        <f>'R2 - Pairs Best Score'!GI39</f>
        <v>40</v>
      </c>
      <c r="J7" s="803">
        <f>J6</f>
        <v>2</v>
      </c>
      <c r="K7" s="799">
        <f t="shared" si="1"/>
        <v>2</v>
      </c>
      <c r="L7" s="625"/>
      <c r="M7" s="805">
        <v>5</v>
      </c>
      <c r="N7" s="801">
        <f>'R3 - Pairs Combined'!FH39</f>
        <v>68</v>
      </c>
      <c r="O7" s="816">
        <f>'R3 - Pairs Combined'!F48</f>
        <v>1</v>
      </c>
      <c r="P7" s="799">
        <f t="shared" si="2"/>
        <v>1</v>
      </c>
      <c r="Q7" s="625"/>
      <c r="R7" s="812">
        <v>3</v>
      </c>
      <c r="S7" s="802">
        <f>'R4 - Singles'!BO35</f>
        <v>36</v>
      </c>
      <c r="T7" s="816">
        <f>'R4 - Singles'!E47</f>
        <v>4</v>
      </c>
      <c r="U7" s="799">
        <f t="shared" si="3"/>
        <v>4</v>
      </c>
      <c r="V7" s="621"/>
    </row>
    <row r="8" spans="1:22" ht="14.95" thickBot="1">
      <c r="A8" s="986" t="s">
        <v>73</v>
      </c>
      <c r="B8" s="793" t="str">
        <f>Details!B5</f>
        <v>Andy Trewick</v>
      </c>
      <c r="C8" s="796">
        <v>2</v>
      </c>
      <c r="D8" s="794">
        <f>'R1 - 4 Man Teams '!EV35</f>
        <v>122</v>
      </c>
      <c r="E8" s="794">
        <f t="shared" ref="E8:E15" si="4">E5</f>
        <v>1</v>
      </c>
      <c r="F8" s="794">
        <f t="shared" si="0"/>
        <v>1</v>
      </c>
      <c r="G8" s="625"/>
      <c r="H8" s="807">
        <v>4</v>
      </c>
      <c r="I8" s="798">
        <f>'R2 - Pairs Best Score'!EX39</f>
        <v>31</v>
      </c>
      <c r="J8" s="816">
        <f>'R2 - Pairs Best Score'!F49</f>
        <v>6</v>
      </c>
      <c r="K8" s="799">
        <f t="shared" si="1"/>
        <v>6</v>
      </c>
      <c r="L8" s="625"/>
      <c r="M8" s="805">
        <v>5</v>
      </c>
      <c r="N8" s="801">
        <f>'R3 - Pairs Combined'!FH39</f>
        <v>68</v>
      </c>
      <c r="O8" s="808">
        <f>O7</f>
        <v>1</v>
      </c>
      <c r="P8" s="799">
        <f t="shared" si="2"/>
        <v>1</v>
      </c>
      <c r="Q8" s="625"/>
      <c r="R8" s="812">
        <v>3</v>
      </c>
      <c r="S8" s="802">
        <f>'R4 - Singles'!CF35</f>
        <v>37</v>
      </c>
      <c r="T8" s="816">
        <f>'R4 - Singles'!E48</f>
        <v>3</v>
      </c>
      <c r="U8" s="799">
        <f t="shared" si="3"/>
        <v>3</v>
      </c>
      <c r="V8" s="621"/>
    </row>
    <row r="9" spans="1:22" ht="14.95" thickBot="1">
      <c r="A9" s="986" t="s">
        <v>78</v>
      </c>
      <c r="B9" s="793" t="str">
        <f>Details!B6</f>
        <v>Gordon Grant</v>
      </c>
      <c r="C9" s="804">
        <v>3</v>
      </c>
      <c r="D9" s="794">
        <f>'R1 - 4 Man Teams '!HJ35</f>
        <v>114</v>
      </c>
      <c r="E9" s="794">
        <f t="shared" si="4"/>
        <v>2</v>
      </c>
      <c r="F9" s="794">
        <f t="shared" si="0"/>
        <v>2</v>
      </c>
      <c r="G9" s="625"/>
      <c r="H9" s="807">
        <v>4</v>
      </c>
      <c r="I9" s="798">
        <f>'R2 - Pairs Best Score'!EX39</f>
        <v>31</v>
      </c>
      <c r="J9" s="803">
        <f>J8</f>
        <v>6</v>
      </c>
      <c r="K9" s="799">
        <f t="shared" si="1"/>
        <v>6</v>
      </c>
      <c r="L9" s="625"/>
      <c r="M9" s="796">
        <v>2</v>
      </c>
      <c r="N9" s="801">
        <f>'R3 - Pairs Combined'!BM39</f>
        <v>66</v>
      </c>
      <c r="O9" s="809">
        <f>O5</f>
        <v>2</v>
      </c>
      <c r="P9" s="799">
        <f t="shared" si="2"/>
        <v>2</v>
      </c>
      <c r="Q9" s="625"/>
      <c r="R9" s="812">
        <v>2</v>
      </c>
      <c r="S9" s="802">
        <f>'R4 - Singles'!CW35</f>
        <v>28</v>
      </c>
      <c r="T9" s="816">
        <f>'R4 - Singles'!E49</f>
        <v>10</v>
      </c>
      <c r="U9" s="799">
        <f t="shared" si="3"/>
        <v>10</v>
      </c>
      <c r="V9" s="621"/>
    </row>
    <row r="10" spans="1:22" ht="14.95" thickBot="1">
      <c r="A10" s="986" t="s">
        <v>70</v>
      </c>
      <c r="B10" s="793" t="str">
        <f>Details!B7</f>
        <v>Kevin Blenkinsop</v>
      </c>
      <c r="C10" s="797">
        <v>1</v>
      </c>
      <c r="D10" s="794">
        <f>'R1 - 4 Man Teams '!CA35</f>
        <v>110</v>
      </c>
      <c r="E10" s="794">
        <f t="shared" si="4"/>
        <v>3</v>
      </c>
      <c r="F10" s="794">
        <f t="shared" si="0"/>
        <v>3</v>
      </c>
      <c r="G10" s="625"/>
      <c r="H10" s="804">
        <v>3</v>
      </c>
      <c r="I10" s="798">
        <f>'R2 - Pairs Best Score'!DM39</f>
        <v>38</v>
      </c>
      <c r="J10" s="816">
        <f>'R2 - Pairs Best Score'!F51</f>
        <v>3</v>
      </c>
      <c r="K10" s="799">
        <f t="shared" si="1"/>
        <v>3</v>
      </c>
      <c r="L10" s="625"/>
      <c r="M10" s="800">
        <v>6</v>
      </c>
      <c r="N10" s="801">
        <f>'R3 - Pairs Combined'!GO39</f>
        <v>56</v>
      </c>
      <c r="O10" s="816">
        <f>'R3 - Pairs Combined'!F51</f>
        <v>4</v>
      </c>
      <c r="P10" s="799">
        <f t="shared" si="2"/>
        <v>4</v>
      </c>
      <c r="Q10" s="625"/>
      <c r="R10" s="812">
        <v>1</v>
      </c>
      <c r="S10" s="802">
        <f>'R4 - Singles'!DN35</f>
        <v>32</v>
      </c>
      <c r="T10" s="816">
        <f>'R4 - Singles'!E50</f>
        <v>6</v>
      </c>
      <c r="U10" s="799">
        <f t="shared" si="3"/>
        <v>6</v>
      </c>
      <c r="V10" s="621"/>
    </row>
    <row r="11" spans="1:22" ht="14.95" thickBot="1">
      <c r="A11" s="986" t="s">
        <v>74</v>
      </c>
      <c r="B11" s="793" t="str">
        <f>Details!B8</f>
        <v>Alan Welsh</v>
      </c>
      <c r="C11" s="796">
        <v>2</v>
      </c>
      <c r="D11" s="794">
        <f>'R1 - 4 Man Teams '!EV35</f>
        <v>122</v>
      </c>
      <c r="E11" s="794">
        <f t="shared" si="4"/>
        <v>1</v>
      </c>
      <c r="F11" s="794">
        <f t="shared" si="0"/>
        <v>1</v>
      </c>
      <c r="G11" s="625"/>
      <c r="H11" s="804">
        <v>3</v>
      </c>
      <c r="I11" s="798">
        <f>'R2 - Pairs Best Score'!DM39</f>
        <v>38</v>
      </c>
      <c r="J11" s="803">
        <f>J10</f>
        <v>3</v>
      </c>
      <c r="K11" s="799">
        <f t="shared" si="1"/>
        <v>3</v>
      </c>
      <c r="L11" s="625"/>
      <c r="M11" s="807">
        <v>4</v>
      </c>
      <c r="N11" s="801">
        <f>'R3 - Pairs Combined'!EA39</f>
        <v>56</v>
      </c>
      <c r="O11" s="816">
        <f>'R3 - Pairs Combined'!F52</f>
        <v>4</v>
      </c>
      <c r="P11" s="799">
        <f t="shared" si="2"/>
        <v>4</v>
      </c>
      <c r="Q11" s="625"/>
      <c r="R11" s="812">
        <v>2</v>
      </c>
      <c r="S11" s="802">
        <f>'R4 - Singles'!EE35</f>
        <v>32</v>
      </c>
      <c r="T11" s="816">
        <f>'R4 - Singles'!E51</f>
        <v>6</v>
      </c>
      <c r="U11" s="799">
        <f t="shared" si="3"/>
        <v>6</v>
      </c>
      <c r="V11" s="621"/>
    </row>
    <row r="12" spans="1:22" ht="14.95" thickBot="1">
      <c r="A12" s="986" t="s">
        <v>77</v>
      </c>
      <c r="B12" s="793" t="str">
        <f>Details!B9</f>
        <v>Steve O'Brien</v>
      </c>
      <c r="C12" s="804">
        <v>3</v>
      </c>
      <c r="D12" s="794">
        <f>'R1 - 4 Man Teams '!HJ35</f>
        <v>114</v>
      </c>
      <c r="E12" s="794">
        <f t="shared" si="4"/>
        <v>2</v>
      </c>
      <c r="F12" s="794">
        <f t="shared" si="0"/>
        <v>2</v>
      </c>
      <c r="G12" s="625"/>
      <c r="H12" s="796">
        <v>2</v>
      </c>
      <c r="I12" s="798">
        <f>'R2 - Pairs Best Score'!CB39</f>
        <v>34</v>
      </c>
      <c r="J12" s="816">
        <f>'R2 - Pairs Best Score'!F53</f>
        <v>5</v>
      </c>
      <c r="K12" s="799">
        <f t="shared" si="1"/>
        <v>5</v>
      </c>
      <c r="L12" s="625"/>
      <c r="M12" s="807">
        <v>4</v>
      </c>
      <c r="N12" s="801">
        <f>'R3 - Pairs Combined'!EA39</f>
        <v>56</v>
      </c>
      <c r="O12" s="808">
        <f>O11</f>
        <v>4</v>
      </c>
      <c r="P12" s="799">
        <f t="shared" si="2"/>
        <v>4</v>
      </c>
      <c r="Q12" s="625"/>
      <c r="R12" s="812">
        <v>1</v>
      </c>
      <c r="S12" s="802">
        <f>'R4 - Singles'!EV35</f>
        <v>41</v>
      </c>
      <c r="T12" s="816">
        <f>'R4 - Singles'!E52</f>
        <v>1</v>
      </c>
      <c r="U12" s="799">
        <f t="shared" si="3"/>
        <v>1</v>
      </c>
      <c r="V12" s="621"/>
    </row>
    <row r="13" spans="1:22" ht="14.95" thickBot="1">
      <c r="A13" s="986" t="s">
        <v>71</v>
      </c>
      <c r="B13" s="793" t="str">
        <f>Details!B10</f>
        <v>Ian Gunn</v>
      </c>
      <c r="C13" s="797">
        <v>1</v>
      </c>
      <c r="D13" s="794">
        <f>'R1 - 4 Man Teams '!CA35</f>
        <v>110</v>
      </c>
      <c r="E13" s="794">
        <f t="shared" si="4"/>
        <v>3</v>
      </c>
      <c r="F13" s="794">
        <f t="shared" si="0"/>
        <v>3</v>
      </c>
      <c r="G13" s="625"/>
      <c r="H13" s="796">
        <v>2</v>
      </c>
      <c r="I13" s="798">
        <f>'R2 - Pairs Best Score'!CB39</f>
        <v>34</v>
      </c>
      <c r="J13" s="803">
        <f>J12</f>
        <v>5</v>
      </c>
      <c r="K13" s="799">
        <f t="shared" si="1"/>
        <v>5</v>
      </c>
      <c r="L13" s="625"/>
      <c r="M13" s="804">
        <v>3</v>
      </c>
      <c r="N13" s="801">
        <f>'R3 - Pairs Combined'!CT39</f>
        <v>43</v>
      </c>
      <c r="O13" s="810">
        <f>O6</f>
        <v>6</v>
      </c>
      <c r="P13" s="799">
        <f t="shared" si="2"/>
        <v>6</v>
      </c>
      <c r="Q13" s="625"/>
      <c r="R13" s="812">
        <v>1</v>
      </c>
      <c r="S13" s="802">
        <f>'R4 - Singles'!FM35</f>
        <v>28</v>
      </c>
      <c r="T13" s="816">
        <f>'R4 - Singles'!E53</f>
        <v>10</v>
      </c>
      <c r="U13" s="799">
        <f t="shared" si="3"/>
        <v>10</v>
      </c>
      <c r="V13" s="621"/>
    </row>
    <row r="14" spans="1:22" ht="14.95" thickBot="1">
      <c r="A14" s="986" t="s">
        <v>75</v>
      </c>
      <c r="B14" s="793" t="str">
        <f>Details!B11</f>
        <v>Dave Sanders</v>
      </c>
      <c r="C14" s="796">
        <v>2</v>
      </c>
      <c r="D14" s="794">
        <f>'R1 - 4 Man Teams '!EV35</f>
        <v>122</v>
      </c>
      <c r="E14" s="794">
        <f t="shared" si="4"/>
        <v>1</v>
      </c>
      <c r="F14" s="794">
        <f t="shared" si="0"/>
        <v>1</v>
      </c>
      <c r="G14" s="625"/>
      <c r="H14" s="797">
        <v>1</v>
      </c>
      <c r="I14" s="798">
        <f>'R2 - Pairs Best Score'!AQ39</f>
        <v>36</v>
      </c>
      <c r="J14" s="816">
        <f>'R2 - Pairs Best Score'!F55</f>
        <v>4</v>
      </c>
      <c r="K14" s="799">
        <f t="shared" si="1"/>
        <v>4</v>
      </c>
      <c r="L14" s="625"/>
      <c r="M14" s="797">
        <v>1</v>
      </c>
      <c r="N14" s="801">
        <f>'R3 - Pairs Combined'!AF39</f>
        <v>60</v>
      </c>
      <c r="O14" s="810">
        <f>O4</f>
        <v>3</v>
      </c>
      <c r="P14" s="799">
        <f t="shared" si="2"/>
        <v>3</v>
      </c>
      <c r="Q14" s="625"/>
      <c r="R14" s="812">
        <v>2</v>
      </c>
      <c r="S14" s="802">
        <f>'R4 - Singles'!GD35</f>
        <v>38</v>
      </c>
      <c r="T14" s="816">
        <f>'R4 - Singles'!E54</f>
        <v>2</v>
      </c>
      <c r="U14" s="799">
        <f t="shared" si="3"/>
        <v>2</v>
      </c>
      <c r="V14" s="621"/>
    </row>
    <row r="15" spans="1:22" ht="14.95" thickBot="1">
      <c r="A15" s="986" t="s">
        <v>76</v>
      </c>
      <c r="B15" s="793" t="str">
        <f>Details!B12</f>
        <v>Gary West</v>
      </c>
      <c r="C15" s="804">
        <v>3</v>
      </c>
      <c r="D15" s="794">
        <f>'R1 - 4 Man Teams '!HJ35</f>
        <v>114</v>
      </c>
      <c r="E15" s="794">
        <f t="shared" si="4"/>
        <v>2</v>
      </c>
      <c r="F15" s="794">
        <f t="shared" si="0"/>
        <v>2</v>
      </c>
      <c r="G15" s="625"/>
      <c r="H15" s="797">
        <v>1</v>
      </c>
      <c r="I15" s="798">
        <f>'R2 - Pairs Best Score'!AQ39</f>
        <v>36</v>
      </c>
      <c r="J15" s="806">
        <f>J14</f>
        <v>4</v>
      </c>
      <c r="K15" s="799">
        <f t="shared" si="1"/>
        <v>4</v>
      </c>
      <c r="L15" s="625"/>
      <c r="M15" s="800">
        <v>6</v>
      </c>
      <c r="N15" s="801">
        <f>'R3 - Pairs Combined'!GO39</f>
        <v>56</v>
      </c>
      <c r="O15" s="810">
        <f>O10</f>
        <v>4</v>
      </c>
      <c r="P15" s="799">
        <f t="shared" si="2"/>
        <v>4</v>
      </c>
      <c r="Q15" s="625"/>
      <c r="R15" s="813">
        <v>1</v>
      </c>
      <c r="S15" s="802">
        <f>'R4 - Singles'!GU35</f>
        <v>21</v>
      </c>
      <c r="T15" s="816">
        <f>'R4 - Singles'!E55</f>
        <v>12</v>
      </c>
      <c r="U15" s="799">
        <f t="shared" si="3"/>
        <v>12</v>
      </c>
      <c r="V15" s="621"/>
    </row>
    <row r="16" spans="1:22">
      <c r="A16" s="51"/>
      <c r="B16" s="51"/>
      <c r="C16" s="984"/>
      <c r="D16" s="984"/>
      <c r="E16" s="984"/>
      <c r="F16" s="984"/>
      <c r="G16" s="51"/>
      <c r="H16" s="984"/>
      <c r="I16" s="984"/>
      <c r="J16" s="984"/>
      <c r="K16" s="984"/>
      <c r="L16" s="51"/>
      <c r="M16" s="984"/>
      <c r="N16" s="984"/>
      <c r="O16" s="984"/>
      <c r="P16" s="984"/>
      <c r="Q16" s="51"/>
      <c r="R16" s="984"/>
      <c r="S16" s="984"/>
      <c r="T16" s="984"/>
      <c r="U16" s="984"/>
      <c r="V16" s="51"/>
    </row>
    <row r="17" ht="0.7" customHeight="1"/>
  </sheetData>
  <sheetProtection sheet="1" objects="1" scenarios="1" selectLockedCells="1" selectUnlockedCells="1"/>
  <mergeCells count="4">
    <mergeCell ref="B2:F2"/>
    <mergeCell ref="H2:K2"/>
    <mergeCell ref="M2:P2"/>
    <mergeCell ref="R2:U2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IU21"/>
  <sheetViews>
    <sheetView zoomScale="90" zoomScaleNormal="90" workbookViewId="0">
      <selection activeCell="B1" sqref="B1:M2"/>
    </sheetView>
  </sheetViews>
  <sheetFormatPr defaultColWidth="9.125" defaultRowHeight="18.350000000000001"/>
  <cols>
    <col min="1" max="1" width="9.125" style="20"/>
    <col min="2" max="2" width="6.5" style="50" bestFit="1" customWidth="1"/>
    <col min="3" max="3" width="32.5" style="20" customWidth="1"/>
    <col min="4" max="4" width="5.125" style="50" hidden="1" customWidth="1"/>
    <col min="5" max="5" width="8.625" style="50" customWidth="1"/>
    <col min="6" max="6" width="8.375" style="50" hidden="1" customWidth="1"/>
    <col min="7" max="7" width="9.125" style="50" hidden="1" customWidth="1"/>
    <col min="8" max="8" width="7.5" style="50" bestFit="1" customWidth="1"/>
    <col min="9" max="9" width="10.5" style="830" bestFit="1" customWidth="1"/>
    <col min="10" max="10" width="5.125" style="830" bestFit="1" customWidth="1"/>
    <col min="11" max="11" width="10.5" style="830" hidden="1" customWidth="1"/>
    <col min="12" max="12" width="5.125" style="830" hidden="1" customWidth="1"/>
    <col min="13" max="13" width="9.5" style="50" customWidth="1"/>
    <col min="14" max="14" width="10.5" style="20" customWidth="1"/>
    <col min="15" max="15" width="0.125" style="20" customWidth="1"/>
    <col min="16" max="20" width="9.125" style="20"/>
    <col min="21" max="21" width="9" customWidth="1"/>
    <col min="22" max="16384" width="9.125" style="20"/>
  </cols>
  <sheetData>
    <row r="1" spans="1:255" s="4" customFormat="1" ht="20.05" customHeight="1">
      <c r="A1" s="11"/>
      <c r="B1" s="945" t="s">
        <v>80</v>
      </c>
      <c r="C1" s="945"/>
      <c r="D1" s="945"/>
      <c r="E1" s="945"/>
      <c r="F1" s="945"/>
      <c r="G1" s="945"/>
      <c r="H1" s="945"/>
      <c r="I1" s="945"/>
      <c r="J1" s="945"/>
      <c r="K1" s="945"/>
      <c r="L1" s="945"/>
      <c r="M1" s="945"/>
      <c r="N1" s="1"/>
      <c r="O1" s="2"/>
      <c r="P1" s="2"/>
      <c r="Q1" s="2"/>
      <c r="R1" s="2"/>
      <c r="S1" s="2"/>
      <c r="T1" s="2"/>
      <c r="U1" s="3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</row>
    <row r="2" spans="1:255" s="4" customFormat="1" ht="20.05" customHeight="1" thickBot="1">
      <c r="A2" s="11"/>
      <c r="B2" s="945"/>
      <c r="C2" s="945"/>
      <c r="D2" s="945"/>
      <c r="E2" s="945"/>
      <c r="F2" s="945"/>
      <c r="G2" s="945"/>
      <c r="H2" s="945"/>
      <c r="I2" s="945"/>
      <c r="J2" s="945"/>
      <c r="K2" s="945"/>
      <c r="L2" s="945"/>
      <c r="M2" s="945"/>
      <c r="N2" s="1"/>
      <c r="O2" s="2"/>
      <c r="P2" s="2"/>
      <c r="Q2" s="2"/>
      <c r="R2" s="2"/>
      <c r="S2" s="2"/>
      <c r="T2" s="2"/>
      <c r="U2" s="3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</row>
    <row r="3" spans="1:255" s="4" customFormat="1" ht="22.25" customHeight="1" thickBot="1">
      <c r="A3" s="11"/>
      <c r="B3" s="5" t="s">
        <v>0</v>
      </c>
      <c r="C3" s="5" t="s">
        <v>1</v>
      </c>
      <c r="D3" s="5" t="s">
        <v>2</v>
      </c>
      <c r="E3" s="5" t="s">
        <v>27</v>
      </c>
      <c r="F3" s="835" t="s">
        <v>117</v>
      </c>
      <c r="G3" s="778" t="s">
        <v>119</v>
      </c>
      <c r="H3" s="5" t="s">
        <v>3</v>
      </c>
      <c r="I3" s="827" t="s">
        <v>121</v>
      </c>
      <c r="J3" s="827" t="s">
        <v>133</v>
      </c>
      <c r="K3" s="827" t="s">
        <v>122</v>
      </c>
      <c r="L3" s="827" t="s">
        <v>124</v>
      </c>
      <c r="M3" s="5" t="s">
        <v>8</v>
      </c>
      <c r="N3" s="11"/>
      <c r="U3" s="12"/>
    </row>
    <row r="4" spans="1:255" ht="18.2" customHeight="1">
      <c r="A4" s="29"/>
      <c r="B4" s="13">
        <v>1</v>
      </c>
      <c r="C4" s="14" t="str">
        <f>Details!B4</f>
        <v>Eddie Harrison</v>
      </c>
      <c r="D4" s="15">
        <v>4</v>
      </c>
      <c r="E4" s="17">
        <f>Details!C4</f>
        <v>14</v>
      </c>
      <c r="F4" s="16" t="e">
        <f>Scores!#REF!</f>
        <v>#REF!</v>
      </c>
      <c r="G4" s="349" t="e">
        <f>Scores!#REF!</f>
        <v>#REF!</v>
      </c>
      <c r="H4" s="16">
        <f>League1!E7</f>
        <v>1</v>
      </c>
      <c r="I4" s="833" t="s">
        <v>127</v>
      </c>
      <c r="J4" s="831" t="s">
        <v>125</v>
      </c>
      <c r="K4" s="831"/>
      <c r="L4" s="831"/>
      <c r="M4" s="38">
        <f>League1!P7</f>
        <v>10</v>
      </c>
      <c r="N4" s="826"/>
      <c r="U4" s="20"/>
    </row>
    <row r="5" spans="1:255">
      <c r="A5" s="29"/>
      <c r="B5" s="21">
        <v>2</v>
      </c>
      <c r="C5" s="22" t="str">
        <f>Details!B11</f>
        <v>Dave Sanders</v>
      </c>
      <c r="D5" s="23">
        <v>11</v>
      </c>
      <c r="E5" s="25">
        <f>Details!C11</f>
        <v>16</v>
      </c>
      <c r="F5" s="24" t="e">
        <f>Scores!#REF!</f>
        <v>#REF!</v>
      </c>
      <c r="G5" s="40" t="e">
        <f>Scores!#REF!</f>
        <v>#REF!</v>
      </c>
      <c r="H5" s="24">
        <f>League1!E14</f>
        <v>1</v>
      </c>
      <c r="I5" s="834" t="s">
        <v>129</v>
      </c>
      <c r="J5" s="832" t="s">
        <v>126</v>
      </c>
      <c r="K5" s="832"/>
      <c r="L5" s="832"/>
      <c r="M5" s="28">
        <f>League1!P14</f>
        <v>10</v>
      </c>
      <c r="N5" s="826"/>
      <c r="U5" s="20"/>
    </row>
    <row r="6" spans="1:255">
      <c r="A6" s="29"/>
      <c r="B6" s="21">
        <v>3</v>
      </c>
      <c r="C6" s="22" t="str">
        <f>Details!B5</f>
        <v>Andy Trewick</v>
      </c>
      <c r="D6" s="23">
        <v>5</v>
      </c>
      <c r="E6" s="25">
        <f>Details!C5</f>
        <v>22</v>
      </c>
      <c r="F6" s="24" t="e">
        <f>Scores!#REF!</f>
        <v>#REF!</v>
      </c>
      <c r="G6" s="40" t="e">
        <f>Scores!#REF!</f>
        <v>#REF!</v>
      </c>
      <c r="H6" s="24">
        <f>League1!E8</f>
        <v>2</v>
      </c>
      <c r="I6" s="834"/>
      <c r="J6" s="832"/>
      <c r="K6" s="832"/>
      <c r="L6" s="832"/>
      <c r="M6" s="28">
        <f>League1!P8</f>
        <v>11</v>
      </c>
      <c r="N6" s="826"/>
      <c r="U6" s="20"/>
    </row>
    <row r="7" spans="1:255">
      <c r="A7" s="29"/>
      <c r="B7" s="21">
        <v>4</v>
      </c>
      <c r="C7" s="22" t="str">
        <f>Details!B9</f>
        <v>Steve O'Brien</v>
      </c>
      <c r="D7" s="23">
        <v>9</v>
      </c>
      <c r="E7" s="25">
        <f>Details!C9</f>
        <v>6</v>
      </c>
      <c r="F7" s="24" t="e">
        <f>Scores!#REF!</f>
        <v>#REF!</v>
      </c>
      <c r="G7" s="40" t="e">
        <f>Scores!#REF!</f>
        <v>#REF!</v>
      </c>
      <c r="H7" s="24">
        <f>League1!E12</f>
        <v>1</v>
      </c>
      <c r="I7" s="834" t="s">
        <v>127</v>
      </c>
      <c r="J7" s="832" t="s">
        <v>125</v>
      </c>
      <c r="K7" s="832"/>
      <c r="L7" s="832"/>
      <c r="M7" s="28">
        <f>League1!P12</f>
        <v>12</v>
      </c>
      <c r="N7" s="826"/>
      <c r="U7" s="20"/>
    </row>
    <row r="8" spans="1:255">
      <c r="A8" s="29"/>
      <c r="B8" s="21">
        <v>5</v>
      </c>
      <c r="C8" s="22" t="str">
        <f>Details!B1</f>
        <v>John Ford</v>
      </c>
      <c r="D8" s="23">
        <v>1</v>
      </c>
      <c r="E8" s="25">
        <f>Details!C1</f>
        <v>17</v>
      </c>
      <c r="F8" s="24" t="e">
        <f>Scores!#REF!</f>
        <v>#REF!</v>
      </c>
      <c r="G8" s="40" t="e">
        <f>Scores!#REF!</f>
        <v>#REF!</v>
      </c>
      <c r="H8" s="24">
        <f>League1!E4</f>
        <v>1</v>
      </c>
      <c r="I8" s="834" t="s">
        <v>129</v>
      </c>
      <c r="J8" s="832" t="s">
        <v>126</v>
      </c>
      <c r="K8" s="832"/>
      <c r="L8" s="832"/>
      <c r="M8" s="28">
        <f>League1!P4</f>
        <v>12</v>
      </c>
      <c r="N8" s="826"/>
      <c r="U8" s="20"/>
    </row>
    <row r="9" spans="1:255">
      <c r="A9" s="29"/>
      <c r="B9" s="21">
        <v>6</v>
      </c>
      <c r="C9" s="22" t="str">
        <f>Details!B2</f>
        <v>Paul Marshall</v>
      </c>
      <c r="D9" s="23">
        <v>2</v>
      </c>
      <c r="E9" s="25">
        <f>Details!C2</f>
        <v>23</v>
      </c>
      <c r="F9" s="24" t="e">
        <f>Scores!#REF!</f>
        <v>#REF!</v>
      </c>
      <c r="G9" s="40" t="e">
        <f>Scores!#REF!</f>
        <v>#REF!</v>
      </c>
      <c r="H9" s="24">
        <f>League1!E5</f>
        <v>2</v>
      </c>
      <c r="I9" s="834" t="s">
        <v>130</v>
      </c>
      <c r="J9" s="832" t="s">
        <v>128</v>
      </c>
      <c r="K9" s="832"/>
      <c r="L9" s="832"/>
      <c r="M9" s="28">
        <f>League1!P5</f>
        <v>12</v>
      </c>
      <c r="N9" s="826"/>
      <c r="U9" s="20"/>
    </row>
    <row r="10" spans="1:255">
      <c r="A10" s="29"/>
      <c r="B10" s="21">
        <v>7</v>
      </c>
      <c r="C10" s="22" t="str">
        <f>Details!B8</f>
        <v>Alan Welsh</v>
      </c>
      <c r="D10" s="23">
        <v>8</v>
      </c>
      <c r="E10" s="25">
        <f>Details!C8</f>
        <v>16</v>
      </c>
      <c r="F10" s="24" t="e">
        <f>Scores!#REF!</f>
        <v>#REF!</v>
      </c>
      <c r="G10" s="40" t="e">
        <f>Scores!#REF!</f>
        <v>#REF!</v>
      </c>
      <c r="H10" s="24">
        <f>League1!E11</f>
        <v>1</v>
      </c>
      <c r="I10" s="834"/>
      <c r="J10" s="832"/>
      <c r="K10" s="832"/>
      <c r="L10" s="832"/>
      <c r="M10" s="28">
        <f>League1!P11</f>
        <v>14</v>
      </c>
      <c r="N10" s="826"/>
      <c r="U10" s="20"/>
    </row>
    <row r="11" spans="1:255">
      <c r="A11" s="29"/>
      <c r="B11" s="21">
        <v>8</v>
      </c>
      <c r="C11" s="22" t="str">
        <f>Details!B7</f>
        <v>Kevin Blenkinsop</v>
      </c>
      <c r="D11" s="23">
        <v>7</v>
      </c>
      <c r="E11" s="25">
        <f>Details!C7</f>
        <v>23</v>
      </c>
      <c r="F11" s="24" t="e">
        <f>Scores!#REF!</f>
        <v>#REF!</v>
      </c>
      <c r="G11" s="40" t="e">
        <f>Scores!#REF!</f>
        <v>#REF!</v>
      </c>
      <c r="H11" s="24">
        <f>League1!E10</f>
        <v>0</v>
      </c>
      <c r="I11" s="834"/>
      <c r="J11" s="832"/>
      <c r="K11" s="832"/>
      <c r="L11" s="832"/>
      <c r="M11" s="28">
        <f>League1!P10</f>
        <v>16</v>
      </c>
      <c r="N11" s="826"/>
      <c r="U11" s="20"/>
    </row>
    <row r="12" spans="1:255">
      <c r="A12" s="29"/>
      <c r="B12" s="21">
        <v>9</v>
      </c>
      <c r="C12" s="22" t="str">
        <f>Details!B3</f>
        <v>Derek Griffiths</v>
      </c>
      <c r="D12" s="23">
        <v>3</v>
      </c>
      <c r="E12" s="25">
        <f>Details!C3</f>
        <v>22</v>
      </c>
      <c r="F12" s="24" t="e">
        <f>Scores!#REF!</f>
        <v>#REF!</v>
      </c>
      <c r="G12" s="40" t="e">
        <f>Scores!#REF!</f>
        <v>#REF!</v>
      </c>
      <c r="H12" s="24">
        <f>League1!E6</f>
        <v>0</v>
      </c>
      <c r="I12" s="834"/>
      <c r="J12" s="832"/>
      <c r="K12" s="832"/>
      <c r="L12" s="832"/>
      <c r="M12" s="28">
        <f>League1!P6</f>
        <v>18</v>
      </c>
      <c r="N12" s="29"/>
      <c r="U12" s="20"/>
    </row>
    <row r="13" spans="1:255">
      <c r="A13" s="29"/>
      <c r="B13" s="21">
        <v>10</v>
      </c>
      <c r="C13" s="22" t="str">
        <f>Details!B6</f>
        <v>Gordon Grant</v>
      </c>
      <c r="D13" s="23">
        <v>6</v>
      </c>
      <c r="E13" s="25">
        <f>Details!C6</f>
        <v>22</v>
      </c>
      <c r="F13" s="24" t="e">
        <f>Scores!#REF!</f>
        <v>#REF!</v>
      </c>
      <c r="G13" s="40" t="e">
        <f>Scores!#REF!</f>
        <v>#REF!</v>
      </c>
      <c r="H13" s="24">
        <f>League1!E9</f>
        <v>0</v>
      </c>
      <c r="I13" s="834"/>
      <c r="J13" s="832"/>
      <c r="K13" s="832"/>
      <c r="L13" s="832"/>
      <c r="M13" s="28">
        <f>League1!P9</f>
        <v>20</v>
      </c>
      <c r="N13" s="29"/>
      <c r="U13" s="20"/>
    </row>
    <row r="14" spans="1:255">
      <c r="A14" s="29"/>
      <c r="B14" s="21">
        <v>11</v>
      </c>
      <c r="C14" s="22" t="str">
        <f>Details!B12</f>
        <v>Gary West</v>
      </c>
      <c r="D14" s="23">
        <v>12</v>
      </c>
      <c r="E14" s="25">
        <f>Details!C12</f>
        <v>13</v>
      </c>
      <c r="F14" s="24" t="e">
        <f>Scores!#REF!</f>
        <v>#REF!</v>
      </c>
      <c r="G14" s="40" t="e">
        <f>Scores!#REF!</f>
        <v>#REF!</v>
      </c>
      <c r="H14" s="24">
        <f>League1!E15</f>
        <v>0</v>
      </c>
      <c r="I14" s="834"/>
      <c r="J14" s="832"/>
      <c r="K14" s="832"/>
      <c r="L14" s="832"/>
      <c r="M14" s="28">
        <f>League1!P15</f>
        <v>22</v>
      </c>
      <c r="N14" s="29"/>
      <c r="U14" s="20"/>
    </row>
    <row r="15" spans="1:255" ht="19.05" thickBot="1">
      <c r="A15" s="29"/>
      <c r="B15" s="21">
        <v>12</v>
      </c>
      <c r="C15" s="22" t="str">
        <f>Details!B10</f>
        <v>Ian Gunn</v>
      </c>
      <c r="D15" s="23">
        <v>10</v>
      </c>
      <c r="E15" s="25">
        <f>Details!C10</f>
        <v>28</v>
      </c>
      <c r="F15" s="30" t="e">
        <f>Scores!#REF!</f>
        <v>#REF!</v>
      </c>
      <c r="G15" s="40" t="e">
        <f>Scores!#REF!</f>
        <v>#REF!</v>
      </c>
      <c r="H15" s="24">
        <f>League1!E13</f>
        <v>0</v>
      </c>
      <c r="I15" s="834"/>
      <c r="J15" s="832"/>
      <c r="K15" s="832"/>
      <c r="L15" s="832"/>
      <c r="M15" s="28">
        <f>League1!P13</f>
        <v>24</v>
      </c>
      <c r="N15" s="29"/>
      <c r="U15" s="20"/>
    </row>
    <row r="16" spans="1:255" ht="19.05" hidden="1" thickBot="1">
      <c r="A16" s="29"/>
      <c r="B16" s="21">
        <v>13</v>
      </c>
      <c r="C16" s="22" t="e">
        <f>[1]Blank!#REF!</f>
        <v>#REF!</v>
      </c>
      <c r="D16" s="23">
        <v>13</v>
      </c>
      <c r="E16" s="24" t="e">
        <f>#REF!</f>
        <v>#REF!</v>
      </c>
      <c r="F16" s="35"/>
      <c r="G16" s="349"/>
      <c r="H16" s="24" t="e">
        <f>League1!E16</f>
        <v>#REF!</v>
      </c>
      <c r="I16" s="828"/>
      <c r="J16" s="828"/>
      <c r="K16" s="828"/>
      <c r="L16" s="828"/>
      <c r="M16" s="38" t="e">
        <f>SUM(#REF!)</f>
        <v>#REF!</v>
      </c>
      <c r="N16" s="29"/>
      <c r="U16" s="20"/>
    </row>
    <row r="17" spans="1:14" s="4" customFormat="1" ht="21.1">
      <c r="A17" s="11"/>
      <c r="B17" s="946" t="s">
        <v>123</v>
      </c>
      <c r="C17" s="947"/>
      <c r="D17" s="947"/>
      <c r="E17" s="947"/>
      <c r="F17" s="947"/>
      <c r="G17" s="947"/>
      <c r="H17" s="947"/>
      <c r="I17" s="947"/>
      <c r="J17" s="947"/>
      <c r="K17" s="947"/>
      <c r="L17" s="947"/>
      <c r="M17" s="948"/>
      <c r="N17" s="11"/>
    </row>
    <row r="18" spans="1:14" s="46" customFormat="1" ht="16.3" thickBot="1">
      <c r="A18" s="45"/>
      <c r="B18" s="949"/>
      <c r="C18" s="950"/>
      <c r="D18" s="950"/>
      <c r="E18" s="950"/>
      <c r="F18" s="950"/>
      <c r="G18" s="950"/>
      <c r="H18" s="950"/>
      <c r="I18" s="950"/>
      <c r="J18" s="950"/>
      <c r="K18" s="950"/>
      <c r="L18" s="950"/>
      <c r="M18" s="951"/>
      <c r="N18" s="45"/>
    </row>
    <row r="19" spans="1:14">
      <c r="A19" s="29"/>
      <c r="B19" s="785"/>
      <c r="C19" s="48"/>
      <c r="D19" s="49"/>
      <c r="E19" s="49"/>
      <c r="F19" s="49"/>
      <c r="G19" s="785"/>
      <c r="H19" s="49"/>
      <c r="I19" s="829"/>
      <c r="J19" s="829"/>
      <c r="K19" s="829"/>
      <c r="L19" s="829"/>
      <c r="M19" s="785"/>
      <c r="N19" s="29"/>
    </row>
    <row r="20" spans="1:14">
      <c r="A20" s="29"/>
      <c r="B20" s="859"/>
      <c r="C20" s="29"/>
      <c r="D20" s="859"/>
      <c r="E20" s="859"/>
      <c r="F20" s="859"/>
      <c r="G20" s="859"/>
      <c r="H20" s="859"/>
      <c r="I20" s="982"/>
      <c r="J20" s="982"/>
      <c r="K20" s="982"/>
      <c r="L20" s="982"/>
      <c r="M20" s="859"/>
      <c r="N20" s="29"/>
    </row>
    <row r="21" spans="1:14" ht="0.7" customHeight="1"/>
  </sheetData>
  <sheetProtection sheet="1" objects="1" scenarios="1" selectLockedCells="1" selectUnlockedCells="1"/>
  <sortState ref="C4:M15">
    <sortCondition ref="M4:M15"/>
    <sortCondition ref="J4:J15"/>
  </sortState>
  <mergeCells count="2">
    <mergeCell ref="B1:M2"/>
    <mergeCell ref="B17:M18"/>
  </mergeCells>
  <conditionalFormatting sqref="E4:M16">
    <cfRule type="cellIs" dxfId="0" priority="1" operator="between">
      <formula>0</formula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IX30"/>
  <sheetViews>
    <sheetView workbookViewId="0">
      <selection activeCell="U13" sqref="U13"/>
    </sheetView>
  </sheetViews>
  <sheetFormatPr defaultColWidth="9.125" defaultRowHeight="18.350000000000001"/>
  <cols>
    <col min="1" max="1" width="6.5" style="50" bestFit="1" customWidth="1"/>
    <col min="2" max="2" width="25.5" style="20" customWidth="1"/>
    <col min="3" max="3" width="5.125" style="50" hidden="1" customWidth="1"/>
    <col min="4" max="4" width="8.625" style="50" hidden="1" customWidth="1"/>
    <col min="5" max="5" width="7.5" style="50" bestFit="1" customWidth="1"/>
    <col min="6" max="6" width="8.375" style="50" customWidth="1"/>
    <col min="7" max="7" width="6.5" style="50" customWidth="1"/>
    <col min="8" max="8" width="9.5" style="50" hidden="1" customWidth="1"/>
    <col min="9" max="9" width="6.5" style="50" customWidth="1"/>
    <col min="10" max="10" width="9.625" style="50" hidden="1" customWidth="1"/>
    <col min="11" max="11" width="6.5" style="50" customWidth="1"/>
    <col min="12" max="12" width="9.625" style="50" hidden="1" customWidth="1"/>
    <col min="13" max="13" width="6.5" style="50" customWidth="1"/>
    <col min="14" max="14" width="9.625" style="50" hidden="1" customWidth="1"/>
    <col min="15" max="15" width="9.125" style="50" bestFit="1" customWidth="1"/>
    <col min="16" max="16" width="9.5" style="50" customWidth="1"/>
    <col min="17" max="17" width="8" style="20" customWidth="1"/>
    <col min="18" max="18" width="0.125" style="20" customWidth="1"/>
    <col min="19" max="23" width="9.125" style="20"/>
    <col min="24" max="24" width="9" customWidth="1"/>
    <col min="25" max="16384" width="9.125" style="20"/>
  </cols>
  <sheetData>
    <row r="1" spans="1:258" s="4" customFormat="1" ht="20.05" customHeight="1">
      <c r="A1" s="952" t="s">
        <v>80</v>
      </c>
      <c r="B1" s="952"/>
      <c r="C1" s="952"/>
      <c r="D1" s="952"/>
      <c r="E1" s="952"/>
      <c r="F1" s="952"/>
      <c r="G1" s="952"/>
      <c r="H1" s="952"/>
      <c r="I1" s="952"/>
      <c r="J1" s="952"/>
      <c r="K1" s="952"/>
      <c r="L1" s="952"/>
      <c r="M1" s="952"/>
      <c r="N1" s="952"/>
      <c r="O1" s="952"/>
      <c r="P1" s="952"/>
      <c r="Q1" s="1"/>
      <c r="R1" s="2"/>
      <c r="S1" s="2"/>
      <c r="T1" s="2"/>
      <c r="U1" s="2"/>
      <c r="V1" s="2"/>
      <c r="W1" s="2"/>
      <c r="X1" s="3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</row>
    <row r="2" spans="1:258" s="4" customFormat="1" ht="20.05" customHeight="1" thickBot="1">
      <c r="A2" s="953"/>
      <c r="B2" s="953"/>
      <c r="C2" s="953"/>
      <c r="D2" s="953"/>
      <c r="E2" s="953"/>
      <c r="F2" s="953"/>
      <c r="G2" s="953"/>
      <c r="H2" s="953"/>
      <c r="I2" s="953"/>
      <c r="J2" s="953"/>
      <c r="K2" s="953"/>
      <c r="L2" s="953"/>
      <c r="M2" s="953"/>
      <c r="N2" s="953"/>
      <c r="O2" s="953"/>
      <c r="P2" s="953"/>
      <c r="Q2" s="1"/>
      <c r="R2" s="2"/>
      <c r="S2" s="2"/>
      <c r="T2" s="2"/>
      <c r="U2" s="2"/>
      <c r="V2" s="2"/>
      <c r="W2" s="2"/>
      <c r="X2" s="3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</row>
    <row r="3" spans="1:258" s="4" customFormat="1" ht="22.25" customHeight="1" thickBot="1">
      <c r="A3" s="5" t="s">
        <v>0</v>
      </c>
      <c r="B3" s="6" t="s">
        <v>1</v>
      </c>
      <c r="C3" s="6" t="s">
        <v>2</v>
      </c>
      <c r="D3" s="6" t="s">
        <v>27</v>
      </c>
      <c r="E3" s="6" t="s">
        <v>3</v>
      </c>
      <c r="F3" s="777" t="s">
        <v>117</v>
      </c>
      <c r="G3" s="7" t="s">
        <v>4</v>
      </c>
      <c r="H3" s="7"/>
      <c r="I3" s="8" t="s">
        <v>5</v>
      </c>
      <c r="J3" s="8"/>
      <c r="K3" s="9" t="s">
        <v>6</v>
      </c>
      <c r="L3" s="9"/>
      <c r="M3" s="10" t="s">
        <v>7</v>
      </c>
      <c r="N3" s="10"/>
      <c r="O3" s="778" t="s">
        <v>119</v>
      </c>
      <c r="P3" s="5" t="s">
        <v>8</v>
      </c>
      <c r="Q3" s="11"/>
      <c r="X3" s="12"/>
    </row>
    <row r="4" spans="1:258" ht="18.2" customHeight="1">
      <c r="A4" s="13">
        <v>1</v>
      </c>
      <c r="B4" s="14" t="str">
        <f>Details!B1</f>
        <v>John Ford</v>
      </c>
      <c r="C4" s="15">
        <v>1</v>
      </c>
      <c r="D4" s="17">
        <f>Details!C1</f>
        <v>17</v>
      </c>
      <c r="E4" s="16">
        <f t="shared" ref="E4:E15" si="0">H4+J4+L4+N4</f>
        <v>1</v>
      </c>
      <c r="F4" s="351" t="e">
        <f>Scores!#REF!</f>
        <v>#REF!</v>
      </c>
      <c r="G4" s="18">
        <f>Scores!F4</f>
        <v>3</v>
      </c>
      <c r="H4" s="39" t="b">
        <f t="shared" ref="H4:H15" si="1">IF(G4=1,1)</f>
        <v>0</v>
      </c>
      <c r="I4" s="18">
        <f>Scores!K4</f>
        <v>1</v>
      </c>
      <c r="J4" s="39">
        <f t="shared" ref="J4:J15" si="2">IF(I4=1,1)</f>
        <v>1</v>
      </c>
      <c r="K4" s="18">
        <f>Scores!P4</f>
        <v>3</v>
      </c>
      <c r="L4" s="39" t="b">
        <f t="shared" ref="L4:L15" si="3">IF(K4=1,1)</f>
        <v>0</v>
      </c>
      <c r="M4" s="18">
        <f>Scores!U4</f>
        <v>5</v>
      </c>
      <c r="N4" s="40" t="b">
        <f t="shared" ref="N4:N15" si="4">IF(M4=1,1)</f>
        <v>0</v>
      </c>
      <c r="O4" s="349"/>
      <c r="P4" s="38">
        <f t="shared" ref="P4:P15" si="5">G4+I4+K4+M4</f>
        <v>12</v>
      </c>
      <c r="Q4" s="954"/>
      <c r="X4" s="20"/>
    </row>
    <row r="5" spans="1:258">
      <c r="A5" s="21">
        <v>2</v>
      </c>
      <c r="B5" s="22" t="str">
        <f>Details!B2</f>
        <v>Paul Marshall</v>
      </c>
      <c r="C5" s="23">
        <v>2</v>
      </c>
      <c r="D5" s="25">
        <f>Details!C2</f>
        <v>23</v>
      </c>
      <c r="E5" s="24">
        <f t="shared" si="0"/>
        <v>2</v>
      </c>
      <c r="F5" s="352" t="e">
        <f>Scores!#REF!</f>
        <v>#REF!</v>
      </c>
      <c r="G5" s="27">
        <f>Scores!F5</f>
        <v>1</v>
      </c>
      <c r="H5" s="39">
        <f t="shared" si="1"/>
        <v>1</v>
      </c>
      <c r="I5" s="27">
        <f>Scores!K5</f>
        <v>1</v>
      </c>
      <c r="J5" s="39">
        <f t="shared" si="2"/>
        <v>1</v>
      </c>
      <c r="K5" s="27">
        <f>Scores!P5</f>
        <v>2</v>
      </c>
      <c r="L5" s="39" t="b">
        <f t="shared" si="3"/>
        <v>0</v>
      </c>
      <c r="M5" s="27">
        <f>Scores!U5</f>
        <v>8</v>
      </c>
      <c r="N5" s="40" t="b">
        <f t="shared" si="4"/>
        <v>0</v>
      </c>
      <c r="O5" s="40" t="e">
        <f>Scores!#REF!</f>
        <v>#REF!</v>
      </c>
      <c r="P5" s="28">
        <f t="shared" si="5"/>
        <v>12</v>
      </c>
      <c r="Q5" s="954"/>
      <c r="X5" s="20"/>
    </row>
    <row r="6" spans="1:258">
      <c r="A6" s="21">
        <v>3</v>
      </c>
      <c r="B6" s="22" t="str">
        <f>Details!B3</f>
        <v>Derek Griffiths</v>
      </c>
      <c r="C6" s="23">
        <v>3</v>
      </c>
      <c r="D6" s="25">
        <f>Details!C3</f>
        <v>22</v>
      </c>
      <c r="E6" s="24">
        <f t="shared" si="0"/>
        <v>0</v>
      </c>
      <c r="F6" s="352" t="e">
        <f>Scores!#REF!</f>
        <v>#REF!</v>
      </c>
      <c r="G6" s="27">
        <f>Scores!F6</f>
        <v>2</v>
      </c>
      <c r="H6" s="39" t="b">
        <f t="shared" si="1"/>
        <v>0</v>
      </c>
      <c r="I6" s="27">
        <f>Scores!K6</f>
        <v>2</v>
      </c>
      <c r="J6" s="39" t="b">
        <f t="shared" si="2"/>
        <v>0</v>
      </c>
      <c r="K6" s="27">
        <f>Scores!P6</f>
        <v>6</v>
      </c>
      <c r="L6" s="39" t="b">
        <f t="shared" si="3"/>
        <v>0</v>
      </c>
      <c r="M6" s="27">
        <f>Scores!U6</f>
        <v>8</v>
      </c>
      <c r="N6" s="40" t="b">
        <f t="shared" si="4"/>
        <v>0</v>
      </c>
      <c r="O6" s="40" t="e">
        <f>Scores!#REF!</f>
        <v>#REF!</v>
      </c>
      <c r="P6" s="28">
        <f t="shared" si="5"/>
        <v>18</v>
      </c>
      <c r="Q6" s="954"/>
      <c r="X6" s="20"/>
    </row>
    <row r="7" spans="1:258">
      <c r="A7" s="21">
        <v>4</v>
      </c>
      <c r="B7" s="22" t="str">
        <f>Details!B4</f>
        <v>Eddie Harrison</v>
      </c>
      <c r="C7" s="23">
        <v>4</v>
      </c>
      <c r="D7" s="25">
        <f>Details!C4</f>
        <v>14</v>
      </c>
      <c r="E7" s="24">
        <f t="shared" si="0"/>
        <v>1</v>
      </c>
      <c r="F7" s="352" t="e">
        <f>Scores!#REF!</f>
        <v>#REF!</v>
      </c>
      <c r="G7" s="27">
        <f>Scores!F7</f>
        <v>3</v>
      </c>
      <c r="H7" s="39" t="b">
        <f t="shared" si="1"/>
        <v>0</v>
      </c>
      <c r="I7" s="27">
        <f>Scores!K7</f>
        <v>2</v>
      </c>
      <c r="J7" s="39" t="b">
        <f t="shared" si="2"/>
        <v>0</v>
      </c>
      <c r="K7" s="27">
        <f>Scores!P7</f>
        <v>1</v>
      </c>
      <c r="L7" s="39">
        <f t="shared" si="3"/>
        <v>1</v>
      </c>
      <c r="M7" s="27">
        <f>Scores!U7</f>
        <v>4</v>
      </c>
      <c r="N7" s="40" t="b">
        <f t="shared" si="4"/>
        <v>0</v>
      </c>
      <c r="O7" s="40" t="e">
        <f>Scores!#REF!</f>
        <v>#REF!</v>
      </c>
      <c r="P7" s="28">
        <f t="shared" si="5"/>
        <v>10</v>
      </c>
      <c r="Q7" s="954"/>
      <c r="X7" s="20"/>
    </row>
    <row r="8" spans="1:258">
      <c r="A8" s="21">
        <v>5</v>
      </c>
      <c r="B8" s="22" t="str">
        <f>Details!B5</f>
        <v>Andy Trewick</v>
      </c>
      <c r="C8" s="23">
        <v>5</v>
      </c>
      <c r="D8" s="25">
        <f>Details!C5</f>
        <v>22</v>
      </c>
      <c r="E8" s="24">
        <f t="shared" si="0"/>
        <v>2</v>
      </c>
      <c r="F8" s="352" t="e">
        <f>Scores!#REF!</f>
        <v>#REF!</v>
      </c>
      <c r="G8" s="27">
        <f>Scores!F8</f>
        <v>1</v>
      </c>
      <c r="H8" s="39">
        <f t="shared" si="1"/>
        <v>1</v>
      </c>
      <c r="I8" s="27">
        <f>Scores!K8</f>
        <v>6</v>
      </c>
      <c r="J8" s="39" t="b">
        <f t="shared" si="2"/>
        <v>0</v>
      </c>
      <c r="K8" s="27">
        <f>Scores!P8</f>
        <v>1</v>
      </c>
      <c r="L8" s="39">
        <f t="shared" si="3"/>
        <v>1</v>
      </c>
      <c r="M8" s="27">
        <f>Scores!U8</f>
        <v>3</v>
      </c>
      <c r="N8" s="40" t="b">
        <f t="shared" si="4"/>
        <v>0</v>
      </c>
      <c r="O8" s="40" t="e">
        <f>Scores!#REF!</f>
        <v>#REF!</v>
      </c>
      <c r="P8" s="28">
        <f t="shared" si="5"/>
        <v>11</v>
      </c>
      <c r="Q8" s="954"/>
      <c r="X8" s="20"/>
    </row>
    <row r="9" spans="1:258">
      <c r="A9" s="21">
        <v>6</v>
      </c>
      <c r="B9" s="22" t="str">
        <f>Details!B6</f>
        <v>Gordon Grant</v>
      </c>
      <c r="C9" s="23">
        <v>6</v>
      </c>
      <c r="D9" s="25">
        <f>Details!C6</f>
        <v>22</v>
      </c>
      <c r="E9" s="24">
        <f t="shared" si="0"/>
        <v>0</v>
      </c>
      <c r="F9" s="352" t="e">
        <f>Scores!#REF!</f>
        <v>#REF!</v>
      </c>
      <c r="G9" s="27">
        <f>Scores!F9</f>
        <v>2</v>
      </c>
      <c r="H9" s="39" t="b">
        <f t="shared" si="1"/>
        <v>0</v>
      </c>
      <c r="I9" s="27">
        <f>Scores!K9</f>
        <v>6</v>
      </c>
      <c r="J9" s="39" t="b">
        <f t="shared" si="2"/>
        <v>0</v>
      </c>
      <c r="K9" s="27">
        <f>Scores!P9</f>
        <v>2</v>
      </c>
      <c r="L9" s="39" t="b">
        <f t="shared" si="3"/>
        <v>0</v>
      </c>
      <c r="M9" s="27">
        <f>Scores!U9</f>
        <v>10</v>
      </c>
      <c r="N9" s="40" t="b">
        <f t="shared" si="4"/>
        <v>0</v>
      </c>
      <c r="O9" s="40" t="e">
        <f>Scores!#REF!</f>
        <v>#REF!</v>
      </c>
      <c r="P9" s="28">
        <f t="shared" si="5"/>
        <v>20</v>
      </c>
      <c r="Q9" s="954"/>
      <c r="X9" s="20"/>
    </row>
    <row r="10" spans="1:258">
      <c r="A10" s="21">
        <v>7</v>
      </c>
      <c r="B10" s="22" t="str">
        <f>Details!B7</f>
        <v>Kevin Blenkinsop</v>
      </c>
      <c r="C10" s="23">
        <v>7</v>
      </c>
      <c r="D10" s="25">
        <f>Details!C7</f>
        <v>23</v>
      </c>
      <c r="E10" s="24">
        <f t="shared" si="0"/>
        <v>0</v>
      </c>
      <c r="F10" s="352" t="e">
        <f>Scores!#REF!</f>
        <v>#REF!</v>
      </c>
      <c r="G10" s="27">
        <f>Scores!F10</f>
        <v>3</v>
      </c>
      <c r="H10" s="39" t="b">
        <f t="shared" si="1"/>
        <v>0</v>
      </c>
      <c r="I10" s="27">
        <f>Scores!K10</f>
        <v>3</v>
      </c>
      <c r="J10" s="39" t="b">
        <f t="shared" si="2"/>
        <v>0</v>
      </c>
      <c r="K10" s="27">
        <f>Scores!P10</f>
        <v>4</v>
      </c>
      <c r="L10" s="39" t="b">
        <f t="shared" si="3"/>
        <v>0</v>
      </c>
      <c r="M10" s="27">
        <f>Scores!U10</f>
        <v>6</v>
      </c>
      <c r="N10" s="40" t="b">
        <f t="shared" si="4"/>
        <v>0</v>
      </c>
      <c r="O10" s="40" t="e">
        <f>Scores!#REF!</f>
        <v>#REF!</v>
      </c>
      <c r="P10" s="28">
        <f t="shared" si="5"/>
        <v>16</v>
      </c>
      <c r="Q10" s="954"/>
      <c r="X10" s="20"/>
    </row>
    <row r="11" spans="1:258">
      <c r="A11" s="21">
        <v>8</v>
      </c>
      <c r="B11" s="22" t="str">
        <f>Details!B8</f>
        <v>Alan Welsh</v>
      </c>
      <c r="C11" s="23">
        <v>8</v>
      </c>
      <c r="D11" s="25">
        <f>Details!C8</f>
        <v>16</v>
      </c>
      <c r="E11" s="24">
        <f t="shared" si="0"/>
        <v>1</v>
      </c>
      <c r="F11" s="352" t="e">
        <f>Scores!#REF!</f>
        <v>#REF!</v>
      </c>
      <c r="G11" s="27">
        <f>Scores!F11</f>
        <v>1</v>
      </c>
      <c r="H11" s="39">
        <f t="shared" si="1"/>
        <v>1</v>
      </c>
      <c r="I11" s="27">
        <f>Scores!K11</f>
        <v>3</v>
      </c>
      <c r="J11" s="39" t="b">
        <f t="shared" si="2"/>
        <v>0</v>
      </c>
      <c r="K11" s="27">
        <f>Scores!P11</f>
        <v>4</v>
      </c>
      <c r="L11" s="39" t="b">
        <f t="shared" si="3"/>
        <v>0</v>
      </c>
      <c r="M11" s="27">
        <f>Scores!U11</f>
        <v>6</v>
      </c>
      <c r="N11" s="40" t="b">
        <f t="shared" si="4"/>
        <v>0</v>
      </c>
      <c r="O11" s="40" t="e">
        <f>Scores!#REF!</f>
        <v>#REF!</v>
      </c>
      <c r="P11" s="28">
        <f t="shared" si="5"/>
        <v>14</v>
      </c>
      <c r="Q11" s="954"/>
      <c r="X11" s="20"/>
    </row>
    <row r="12" spans="1:258">
      <c r="A12" s="21">
        <v>9</v>
      </c>
      <c r="B12" s="22" t="str">
        <f>Details!B9</f>
        <v>Steve O'Brien</v>
      </c>
      <c r="C12" s="23">
        <v>9</v>
      </c>
      <c r="D12" s="25">
        <f>Details!C9</f>
        <v>6</v>
      </c>
      <c r="E12" s="24">
        <f t="shared" si="0"/>
        <v>1</v>
      </c>
      <c r="F12" s="352" t="e">
        <f>Scores!#REF!</f>
        <v>#REF!</v>
      </c>
      <c r="G12" s="27">
        <f>Scores!F12</f>
        <v>2</v>
      </c>
      <c r="H12" s="39" t="b">
        <f t="shared" si="1"/>
        <v>0</v>
      </c>
      <c r="I12" s="27">
        <f>Scores!K12</f>
        <v>5</v>
      </c>
      <c r="J12" s="39" t="b">
        <f t="shared" si="2"/>
        <v>0</v>
      </c>
      <c r="K12" s="27">
        <f>Scores!P12</f>
        <v>4</v>
      </c>
      <c r="L12" s="39" t="b">
        <f t="shared" si="3"/>
        <v>0</v>
      </c>
      <c r="M12" s="27">
        <f>Scores!U12</f>
        <v>1</v>
      </c>
      <c r="N12" s="40">
        <f t="shared" si="4"/>
        <v>1</v>
      </c>
      <c r="O12" s="40" t="e">
        <f>Scores!#REF!</f>
        <v>#REF!</v>
      </c>
      <c r="P12" s="28">
        <f t="shared" si="5"/>
        <v>12</v>
      </c>
      <c r="Q12" s="29"/>
      <c r="X12" s="20"/>
    </row>
    <row r="13" spans="1:258">
      <c r="A13" s="21">
        <v>10</v>
      </c>
      <c r="B13" s="22" t="str">
        <f>Details!B10</f>
        <v>Ian Gunn</v>
      </c>
      <c r="C13" s="23">
        <v>10</v>
      </c>
      <c r="D13" s="25">
        <f>Details!C10</f>
        <v>28</v>
      </c>
      <c r="E13" s="24">
        <f t="shared" si="0"/>
        <v>0</v>
      </c>
      <c r="F13" s="352" t="e">
        <f>Scores!#REF!</f>
        <v>#REF!</v>
      </c>
      <c r="G13" s="27">
        <f>Scores!F13</f>
        <v>3</v>
      </c>
      <c r="H13" s="39" t="b">
        <f t="shared" si="1"/>
        <v>0</v>
      </c>
      <c r="I13" s="27">
        <f>Scores!K13</f>
        <v>5</v>
      </c>
      <c r="J13" s="39" t="b">
        <f t="shared" si="2"/>
        <v>0</v>
      </c>
      <c r="K13" s="27">
        <f>Scores!P13</f>
        <v>6</v>
      </c>
      <c r="L13" s="39" t="b">
        <f t="shared" si="3"/>
        <v>0</v>
      </c>
      <c r="M13" s="27">
        <f>Scores!U13</f>
        <v>10</v>
      </c>
      <c r="N13" s="40" t="b">
        <f t="shared" si="4"/>
        <v>0</v>
      </c>
      <c r="O13" s="40" t="e">
        <f>Scores!#REF!</f>
        <v>#REF!</v>
      </c>
      <c r="P13" s="28">
        <f t="shared" si="5"/>
        <v>24</v>
      </c>
      <c r="Q13" s="29"/>
      <c r="X13" s="20"/>
    </row>
    <row r="14" spans="1:258">
      <c r="A14" s="21">
        <v>11</v>
      </c>
      <c r="B14" s="22" t="str">
        <f>Details!B11</f>
        <v>Dave Sanders</v>
      </c>
      <c r="C14" s="23">
        <v>11</v>
      </c>
      <c r="D14" s="25">
        <f>Details!C11</f>
        <v>16</v>
      </c>
      <c r="E14" s="24">
        <f t="shared" si="0"/>
        <v>1</v>
      </c>
      <c r="F14" s="352" t="e">
        <f>Scores!#REF!</f>
        <v>#REF!</v>
      </c>
      <c r="G14" s="27">
        <f>Scores!F14</f>
        <v>1</v>
      </c>
      <c r="H14" s="39">
        <f t="shared" si="1"/>
        <v>1</v>
      </c>
      <c r="I14" s="27">
        <f>Scores!K14</f>
        <v>4</v>
      </c>
      <c r="J14" s="39" t="b">
        <f t="shared" si="2"/>
        <v>0</v>
      </c>
      <c r="K14" s="27">
        <f>Scores!P14</f>
        <v>3</v>
      </c>
      <c r="L14" s="39" t="b">
        <f t="shared" si="3"/>
        <v>0</v>
      </c>
      <c r="M14" s="27">
        <f>Scores!U14</f>
        <v>2</v>
      </c>
      <c r="N14" s="40" t="b">
        <f t="shared" si="4"/>
        <v>0</v>
      </c>
      <c r="O14" s="40" t="e">
        <f>Scores!#REF!</f>
        <v>#REF!</v>
      </c>
      <c r="P14" s="28">
        <f t="shared" si="5"/>
        <v>10</v>
      </c>
      <c r="Q14" s="29"/>
      <c r="X14" s="20"/>
    </row>
    <row r="15" spans="1:258" ht="19.05" thickBot="1">
      <c r="A15" s="21">
        <v>12</v>
      </c>
      <c r="B15" s="22" t="str">
        <f>Details!B12</f>
        <v>Gary West</v>
      </c>
      <c r="C15" s="23">
        <v>12</v>
      </c>
      <c r="D15" s="25">
        <f>Details!C12</f>
        <v>13</v>
      </c>
      <c r="E15" s="30">
        <f t="shared" si="0"/>
        <v>0</v>
      </c>
      <c r="F15" s="352" t="e">
        <f>Scores!#REF!</f>
        <v>#REF!</v>
      </c>
      <c r="G15" s="27">
        <f>Scores!F15</f>
        <v>2</v>
      </c>
      <c r="H15" s="39" t="b">
        <f t="shared" si="1"/>
        <v>0</v>
      </c>
      <c r="I15" s="27">
        <f>Scores!K15</f>
        <v>4</v>
      </c>
      <c r="J15" s="39" t="b">
        <f t="shared" si="2"/>
        <v>0</v>
      </c>
      <c r="K15" s="27">
        <f>Scores!P15</f>
        <v>4</v>
      </c>
      <c r="L15" s="39" t="b">
        <f t="shared" si="3"/>
        <v>0</v>
      </c>
      <c r="M15" s="27">
        <f>Scores!U15</f>
        <v>12</v>
      </c>
      <c r="N15" s="40" t="b">
        <f t="shared" si="4"/>
        <v>0</v>
      </c>
      <c r="O15" s="40" t="e">
        <f>Scores!#REF!</f>
        <v>#REF!</v>
      </c>
      <c r="P15" s="28">
        <f t="shared" si="5"/>
        <v>22</v>
      </c>
      <c r="Q15" s="29"/>
      <c r="X15" s="20"/>
    </row>
    <row r="16" spans="1:258" ht="19.05" hidden="1" thickBot="1">
      <c r="A16" s="21">
        <v>13</v>
      </c>
      <c r="B16" s="22" t="e">
        <f>[1]Blank!#REF!</f>
        <v>#REF!</v>
      </c>
      <c r="C16" s="23">
        <v>13</v>
      </c>
      <c r="D16" s="24" t="e">
        <f>#REF!</f>
        <v>#REF!</v>
      </c>
      <c r="E16" s="35" t="e">
        <f>#REF!</f>
        <v>#REF!</v>
      </c>
      <c r="F16" s="25"/>
      <c r="G16" s="26" t="e">
        <f>#REF!</f>
        <v>#REF!</v>
      </c>
      <c r="H16" s="39"/>
      <c r="I16" s="27" t="e">
        <f>[2]R2!#REF!</f>
        <v>#REF!</v>
      </c>
      <c r="J16" s="27"/>
      <c r="K16" s="27" t="e">
        <f>[2]R3!#REF!</f>
        <v>#REF!</v>
      </c>
      <c r="L16" s="27"/>
      <c r="M16" s="27" t="e">
        <f>[2]R4!#REF!</f>
        <v>#REF!</v>
      </c>
      <c r="N16" s="40"/>
      <c r="O16" s="349"/>
      <c r="P16" s="38" t="e">
        <f t="shared" ref="P16:P19" si="6">SUM(G16:M16)</f>
        <v>#REF!</v>
      </c>
      <c r="Q16" s="29"/>
      <c r="X16" s="20"/>
    </row>
    <row r="17" spans="1:24" ht="19.05" hidden="1" thickBot="1">
      <c r="A17" s="21">
        <v>14</v>
      </c>
      <c r="B17" s="22" t="e">
        <f>[1]Blank!#REF!</f>
        <v>#REF!</v>
      </c>
      <c r="C17" s="23">
        <v>14</v>
      </c>
      <c r="D17" s="24" t="e">
        <f>#REF!</f>
        <v>#REF!</v>
      </c>
      <c r="E17" s="25" t="e">
        <f>#REF!</f>
        <v>#REF!</v>
      </c>
      <c r="F17" s="25"/>
      <c r="G17" s="26" t="e">
        <f>#REF!</f>
        <v>#REF!</v>
      </c>
      <c r="H17" s="39"/>
      <c r="I17" s="27" t="e">
        <f>[2]R2!#REF!</f>
        <v>#REF!</v>
      </c>
      <c r="J17" s="27"/>
      <c r="K17" s="27" t="e">
        <f>[2]R3!#REF!</f>
        <v>#REF!</v>
      </c>
      <c r="L17" s="27"/>
      <c r="M17" s="27" t="e">
        <f>[2]R4!#REF!</f>
        <v>#REF!</v>
      </c>
      <c r="N17" s="40"/>
      <c r="O17" s="40"/>
      <c r="P17" s="28" t="e">
        <f t="shared" si="6"/>
        <v>#REF!</v>
      </c>
      <c r="Q17" s="29"/>
      <c r="X17" s="20"/>
    </row>
    <row r="18" spans="1:24" ht="19.05" hidden="1" thickBot="1">
      <c r="A18" s="21">
        <v>15</v>
      </c>
      <c r="B18" s="22" t="e">
        <f>[1]Blank!#REF!</f>
        <v>#REF!</v>
      </c>
      <c r="C18" s="23">
        <v>15</v>
      </c>
      <c r="D18" s="24" t="e">
        <f>#REF!</f>
        <v>#REF!</v>
      </c>
      <c r="E18" s="25" t="e">
        <f>#REF!</f>
        <v>#REF!</v>
      </c>
      <c r="F18" s="25"/>
      <c r="G18" s="26" t="e">
        <f>#REF!</f>
        <v>#REF!</v>
      </c>
      <c r="H18" s="39"/>
      <c r="I18" s="27" t="e">
        <f>[2]R2!#REF!</f>
        <v>#REF!</v>
      </c>
      <c r="J18" s="27"/>
      <c r="K18" s="27" t="e">
        <f>[2]R3!#REF!</f>
        <v>#REF!</v>
      </c>
      <c r="L18" s="27"/>
      <c r="M18" s="27" t="e">
        <f>[2]R4!#REF!</f>
        <v>#REF!</v>
      </c>
      <c r="N18" s="40"/>
      <c r="O18" s="40"/>
      <c r="P18" s="28" t="e">
        <f t="shared" si="6"/>
        <v>#REF!</v>
      </c>
      <c r="Q18" s="29"/>
      <c r="X18" s="20"/>
    </row>
    <row r="19" spans="1:24" ht="19.05" hidden="1" thickBot="1">
      <c r="A19" s="21">
        <v>16</v>
      </c>
      <c r="B19" s="22" t="e">
        <f>[1]Blank!#REF!</f>
        <v>#REF!</v>
      </c>
      <c r="C19" s="23">
        <v>16</v>
      </c>
      <c r="D19" s="24" t="e">
        <f>#REF!</f>
        <v>#REF!</v>
      </c>
      <c r="E19" s="25" t="e">
        <f>#REF!</f>
        <v>#REF!</v>
      </c>
      <c r="F19" s="31"/>
      <c r="G19" s="32" t="e">
        <f>#REF!</f>
        <v>#REF!</v>
      </c>
      <c r="H19" s="43"/>
      <c r="I19" s="33" t="e">
        <f>[2]R2!#REF!</f>
        <v>#REF!</v>
      </c>
      <c r="J19" s="33"/>
      <c r="K19" s="33" t="e">
        <f>[2]R3!#REF!</f>
        <v>#REF!</v>
      </c>
      <c r="L19" s="33"/>
      <c r="M19" s="33" t="e">
        <f>[2]R4!#REF!</f>
        <v>#REF!</v>
      </c>
      <c r="N19" s="348"/>
      <c r="O19" s="348"/>
      <c r="P19" s="34" t="e">
        <f t="shared" si="6"/>
        <v>#REF!</v>
      </c>
      <c r="Q19" s="29"/>
      <c r="X19" s="20"/>
    </row>
    <row r="20" spans="1:24" ht="19.05" hidden="1" thickBot="1">
      <c r="A20" s="21">
        <v>25</v>
      </c>
      <c r="B20" s="22" t="str">
        <f>[3]Blank!$B$25</f>
        <v>Player 25</v>
      </c>
      <c r="C20" s="23">
        <v>25</v>
      </c>
      <c r="D20" s="24">
        <f>[4]S25!$J$2</f>
        <v>0</v>
      </c>
      <c r="E20" s="24">
        <f>[4]S25!$D$2</f>
        <v>0</v>
      </c>
      <c r="F20" s="35"/>
      <c r="G20" s="36">
        <f>[5]R1!$F$30</f>
        <v>0</v>
      </c>
      <c r="H20" s="37"/>
      <c r="I20" s="37">
        <f>[5]R2!$F$30</f>
        <v>0</v>
      </c>
      <c r="J20" s="37"/>
      <c r="K20" s="37">
        <f>[5]R3!$F$30</f>
        <v>0</v>
      </c>
      <c r="L20" s="37"/>
      <c r="M20" s="37">
        <f>[5]R4!$F$30</f>
        <v>0</v>
      </c>
      <c r="N20" s="349"/>
      <c r="O20" s="349"/>
      <c r="P20" s="38">
        <f t="shared" ref="P20:P27" si="7">SUM(G20:M21)</f>
        <v>0</v>
      </c>
      <c r="Q20" s="29"/>
      <c r="X20" s="20"/>
    </row>
    <row r="21" spans="1:24" ht="19.05" hidden="1" thickBot="1">
      <c r="A21" s="21">
        <v>26</v>
      </c>
      <c r="B21" s="22" t="str">
        <f>[3]Blank!$B$26</f>
        <v>Player 26</v>
      </c>
      <c r="C21" s="23">
        <v>26</v>
      </c>
      <c r="D21" s="24">
        <f>[4]S26!$J$2</f>
        <v>0</v>
      </c>
      <c r="E21" s="24">
        <f>[4]S26!$D$2</f>
        <v>0</v>
      </c>
      <c r="F21" s="25"/>
      <c r="G21" s="26">
        <f>[5]R1!$F$31</f>
        <v>0</v>
      </c>
      <c r="H21" s="39"/>
      <c r="I21" s="39">
        <f>[5]R2!$F$31</f>
        <v>0</v>
      </c>
      <c r="J21" s="39"/>
      <c r="K21" s="39">
        <f>[5]R3!$F$31</f>
        <v>0</v>
      </c>
      <c r="L21" s="39"/>
      <c r="M21" s="39">
        <f>[5]R4!$F$31</f>
        <v>0</v>
      </c>
      <c r="N21" s="349"/>
      <c r="O21" s="349"/>
      <c r="P21" s="19">
        <f t="shared" si="7"/>
        <v>0</v>
      </c>
      <c r="Q21" s="29"/>
      <c r="X21" s="20"/>
    </row>
    <row r="22" spans="1:24" ht="19.05" hidden="1" thickBot="1">
      <c r="A22" s="21">
        <v>27</v>
      </c>
      <c r="B22" s="22" t="str">
        <f>[3]Blank!$B$27</f>
        <v>Player 27</v>
      </c>
      <c r="C22" s="23">
        <v>27</v>
      </c>
      <c r="D22" s="24">
        <f>[4]S27!$J$2</f>
        <v>0</v>
      </c>
      <c r="E22" s="24">
        <f>[4]S27!$D$2</f>
        <v>0</v>
      </c>
      <c r="F22" s="25"/>
      <c r="G22" s="26">
        <f>[5]R1!$F$32</f>
        <v>0</v>
      </c>
      <c r="H22" s="39"/>
      <c r="I22" s="39">
        <f>[5]R2!$F$32</f>
        <v>0</v>
      </c>
      <c r="J22" s="39"/>
      <c r="K22" s="39">
        <f>[5]R3!$F$32</f>
        <v>0</v>
      </c>
      <c r="L22" s="39"/>
      <c r="M22" s="39">
        <f>[5]R4!$F$32</f>
        <v>0</v>
      </c>
      <c r="N22" s="349"/>
      <c r="O22" s="349"/>
      <c r="P22" s="19">
        <f t="shared" si="7"/>
        <v>0</v>
      </c>
      <c r="Q22" s="29"/>
      <c r="X22" s="20"/>
    </row>
    <row r="23" spans="1:24" ht="19.05" hidden="1" thickBot="1">
      <c r="A23" s="21">
        <v>28</v>
      </c>
      <c r="B23" s="22" t="str">
        <f>[3]Blank!$B$28</f>
        <v>Player 28</v>
      </c>
      <c r="C23" s="23">
        <v>28</v>
      </c>
      <c r="D23" s="24">
        <f>[4]S28!$J$2</f>
        <v>0</v>
      </c>
      <c r="E23" s="24">
        <f>[4]S28!$D$2</f>
        <v>0</v>
      </c>
      <c r="F23" s="25"/>
      <c r="G23" s="26">
        <f>[5]R1!$F$33</f>
        <v>0</v>
      </c>
      <c r="H23" s="39"/>
      <c r="I23" s="39">
        <f>[5]R2!$F$33</f>
        <v>0</v>
      </c>
      <c r="J23" s="39"/>
      <c r="K23" s="39">
        <f>[5]R3!$F$33</f>
        <v>0</v>
      </c>
      <c r="L23" s="39"/>
      <c r="M23" s="39">
        <f>[5]R4!$F$33</f>
        <v>0</v>
      </c>
      <c r="N23" s="349"/>
      <c r="O23" s="349"/>
      <c r="P23" s="19">
        <f t="shared" si="7"/>
        <v>0</v>
      </c>
      <c r="Q23" s="29"/>
      <c r="X23" s="20"/>
    </row>
    <row r="24" spans="1:24" ht="19.05" hidden="1" thickBot="1">
      <c r="A24" s="21">
        <v>29</v>
      </c>
      <c r="B24" s="22" t="str">
        <f>[3]Blank!$B$29</f>
        <v>Player 29</v>
      </c>
      <c r="C24" s="23">
        <v>29</v>
      </c>
      <c r="D24" s="24">
        <f>[4]S29!$J$2</f>
        <v>0</v>
      </c>
      <c r="E24" s="24">
        <f>[4]S29!$D$2</f>
        <v>0</v>
      </c>
      <c r="F24" s="25"/>
      <c r="G24" s="26">
        <f>[5]R1!$F$34</f>
        <v>0</v>
      </c>
      <c r="H24" s="40"/>
      <c r="I24" s="40">
        <f>[5]R2!$F$34</f>
        <v>0</v>
      </c>
      <c r="J24" s="40"/>
      <c r="K24" s="27">
        <f>[5]R3!$F$34</f>
        <v>0</v>
      </c>
      <c r="L24" s="27"/>
      <c r="M24" s="27">
        <f>[5]R4!$F$34</f>
        <v>0</v>
      </c>
      <c r="N24" s="349"/>
      <c r="O24" s="349"/>
      <c r="P24" s="19">
        <f t="shared" si="7"/>
        <v>0</v>
      </c>
      <c r="Q24" s="29"/>
      <c r="X24" s="20"/>
    </row>
    <row r="25" spans="1:24" ht="19.05" hidden="1" thickBot="1">
      <c r="A25" s="21">
        <v>30</v>
      </c>
      <c r="B25" s="22" t="str">
        <f>[3]Blank!$B$30</f>
        <v>Player 30</v>
      </c>
      <c r="C25" s="23">
        <v>30</v>
      </c>
      <c r="D25" s="24">
        <f>[4]S30!$J$2</f>
        <v>0</v>
      </c>
      <c r="E25" s="24">
        <f>[4]S30!$D$2</f>
        <v>0</v>
      </c>
      <c r="F25" s="25"/>
      <c r="G25" s="26">
        <f>[5]R1!$F$35</f>
        <v>0</v>
      </c>
      <c r="H25" s="40"/>
      <c r="I25" s="40">
        <f>[5]R2!$F$35</f>
        <v>0</v>
      </c>
      <c r="J25" s="40"/>
      <c r="K25" s="27">
        <f>[5]R3!$F$35</f>
        <v>0</v>
      </c>
      <c r="L25" s="27"/>
      <c r="M25" s="27">
        <f>[5]R4!$F$35</f>
        <v>0</v>
      </c>
      <c r="N25" s="349"/>
      <c r="O25" s="349"/>
      <c r="P25" s="19">
        <f t="shared" si="7"/>
        <v>0</v>
      </c>
      <c r="Q25" s="29"/>
      <c r="X25" s="20"/>
    </row>
    <row r="26" spans="1:24" ht="19.05" hidden="1" thickBot="1">
      <c r="A26" s="21">
        <v>31</v>
      </c>
      <c r="B26" s="22" t="str">
        <f>[3]Blank!$B$31</f>
        <v>Player 31</v>
      </c>
      <c r="C26" s="23">
        <v>31</v>
      </c>
      <c r="D26" s="24">
        <f>[4]S31!$J$2</f>
        <v>0</v>
      </c>
      <c r="E26" s="24">
        <f>[4]S31!$D$2</f>
        <v>0</v>
      </c>
      <c r="F26" s="25"/>
      <c r="G26" s="26">
        <f>[5]R1!$F$36</f>
        <v>0</v>
      </c>
      <c r="H26" s="40"/>
      <c r="I26" s="40">
        <f>[5]R2!$F$36</f>
        <v>0</v>
      </c>
      <c r="J26" s="40"/>
      <c r="K26" s="27">
        <f>[5]R3!$F$36</f>
        <v>0</v>
      </c>
      <c r="L26" s="27"/>
      <c r="M26" s="27">
        <f>[5]R4!$F$36</f>
        <v>0</v>
      </c>
      <c r="N26" s="349"/>
      <c r="O26" s="349"/>
      <c r="P26" s="19">
        <f t="shared" si="7"/>
        <v>0</v>
      </c>
      <c r="Q26" s="29"/>
      <c r="X26" s="20"/>
    </row>
    <row r="27" spans="1:24" ht="19.05" hidden="1" thickBot="1">
      <c r="A27" s="21">
        <v>32</v>
      </c>
      <c r="B27" s="22" t="str">
        <f>[3]Blank!$B$32</f>
        <v>Player 32</v>
      </c>
      <c r="C27" s="41">
        <v>32</v>
      </c>
      <c r="D27" s="30">
        <f>[4]S32!$J$2</f>
        <v>0</v>
      </c>
      <c r="E27" s="30">
        <f>[4]S32!$D$2</f>
        <v>0</v>
      </c>
      <c r="F27" s="42"/>
      <c r="G27" s="32">
        <f>[5]R1!$F$37</f>
        <v>0</v>
      </c>
      <c r="H27" s="43"/>
      <c r="I27" s="43">
        <f>[5]R2!$F$37</f>
        <v>0</v>
      </c>
      <c r="J27" s="44"/>
      <c r="K27" s="44">
        <f>[5]R3!$F$37</f>
        <v>0</v>
      </c>
      <c r="L27" s="44"/>
      <c r="M27" s="44">
        <f>[5]R4!$F$37</f>
        <v>0</v>
      </c>
      <c r="N27" s="350"/>
      <c r="O27" s="350"/>
      <c r="P27" s="19">
        <f t="shared" si="7"/>
        <v>0</v>
      </c>
      <c r="Q27" s="29"/>
      <c r="X27" s="20"/>
    </row>
    <row r="28" spans="1:24" s="4" customFormat="1" ht="21.1">
      <c r="A28" s="946" t="s">
        <v>118</v>
      </c>
      <c r="B28" s="947"/>
      <c r="C28" s="947"/>
      <c r="D28" s="947"/>
      <c r="E28" s="947"/>
      <c r="F28" s="947"/>
      <c r="G28" s="947"/>
      <c r="H28" s="947"/>
      <c r="I28" s="947"/>
      <c r="J28" s="947"/>
      <c r="K28" s="947"/>
      <c r="L28" s="947"/>
      <c r="M28" s="947"/>
      <c r="N28" s="947"/>
      <c r="O28" s="947"/>
      <c r="P28" s="948"/>
      <c r="Q28" s="11"/>
    </row>
    <row r="29" spans="1:24" s="46" customFormat="1" ht="16.3" thickBot="1">
      <c r="A29" s="949"/>
      <c r="B29" s="950"/>
      <c r="C29" s="950"/>
      <c r="D29" s="950"/>
      <c r="E29" s="950"/>
      <c r="F29" s="950"/>
      <c r="G29" s="950"/>
      <c r="H29" s="950"/>
      <c r="I29" s="950"/>
      <c r="J29" s="950"/>
      <c r="K29" s="950"/>
      <c r="L29" s="950"/>
      <c r="M29" s="950"/>
      <c r="N29" s="950"/>
      <c r="O29" s="950"/>
      <c r="P29" s="951"/>
      <c r="Q29" s="45"/>
    </row>
    <row r="30" spans="1:24">
      <c r="A30" s="47"/>
      <c r="B30" s="48"/>
      <c r="C30" s="49"/>
      <c r="D30" s="49"/>
      <c r="E30" s="49"/>
      <c r="F30" s="49"/>
      <c r="G30" s="47"/>
      <c r="H30" s="327"/>
      <c r="I30" s="47"/>
      <c r="J30" s="327"/>
      <c r="K30" s="47"/>
      <c r="L30" s="327"/>
      <c r="M30" s="47"/>
      <c r="N30" s="327"/>
      <c r="O30" s="776"/>
      <c r="P30" s="47"/>
      <c r="Q30" s="29"/>
    </row>
  </sheetData>
  <sheetProtection selectLockedCells="1"/>
  <sortState ref="B4:P15">
    <sortCondition ref="C4:C15"/>
  </sortState>
  <mergeCells count="3">
    <mergeCell ref="A1:P2"/>
    <mergeCell ref="Q4:Q11"/>
    <mergeCell ref="A28:P29"/>
  </mergeCells>
  <conditionalFormatting sqref="D4:P27">
    <cfRule type="cellIs" dxfId="1" priority="1" operator="between">
      <formula>0</formula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4"/>
  <sheetViews>
    <sheetView zoomScale="150" zoomScaleNormal="150" workbookViewId="0"/>
  </sheetViews>
  <sheetFormatPr defaultRowHeight="14.3"/>
  <cols>
    <col min="1" max="1" width="3.5" bestFit="1" customWidth="1"/>
    <col min="2" max="2" width="17.5" customWidth="1"/>
    <col min="3" max="3" width="6.875" style="311" customWidth="1"/>
    <col min="4" max="4" width="21.125" customWidth="1"/>
    <col min="5" max="5" width="17.125" style="311" customWidth="1"/>
    <col min="6" max="6" width="12" style="311" customWidth="1"/>
    <col min="7" max="7" width="11" customWidth="1"/>
    <col min="8" max="8" width="12.625" customWidth="1"/>
    <col min="13" max="13" width="7.875" customWidth="1"/>
  </cols>
  <sheetData>
    <row r="1" spans="1:8">
      <c r="A1">
        <v>1</v>
      </c>
      <c r="B1" t="s">
        <v>105</v>
      </c>
      <c r="C1" s="311">
        <v>17</v>
      </c>
      <c r="D1" s="311" t="s">
        <v>97</v>
      </c>
      <c r="E1" s="312">
        <v>43770</v>
      </c>
      <c r="F1" s="313" t="s">
        <v>51</v>
      </c>
      <c r="G1" s="313" t="s">
        <v>57</v>
      </c>
      <c r="H1" s="311">
        <v>2019</v>
      </c>
    </row>
    <row r="2" spans="1:8">
      <c r="A2">
        <v>2</v>
      </c>
      <c r="B2" t="s">
        <v>107</v>
      </c>
      <c r="C2" s="311">
        <v>23</v>
      </c>
      <c r="D2" s="311" t="s">
        <v>100</v>
      </c>
      <c r="E2" s="312">
        <v>43771</v>
      </c>
      <c r="F2" s="314" t="s">
        <v>52</v>
      </c>
      <c r="G2" s="314" t="s">
        <v>58</v>
      </c>
      <c r="H2" s="311"/>
    </row>
    <row r="3" spans="1:8">
      <c r="A3">
        <v>3</v>
      </c>
      <c r="B3" t="s">
        <v>108</v>
      </c>
      <c r="C3" s="311">
        <v>22</v>
      </c>
      <c r="D3" s="311" t="s">
        <v>98</v>
      </c>
      <c r="E3" s="312">
        <v>43772</v>
      </c>
      <c r="F3" s="315" t="s">
        <v>56</v>
      </c>
      <c r="G3" s="315" t="s">
        <v>59</v>
      </c>
    </row>
    <row r="4" spans="1:8">
      <c r="A4">
        <v>4</v>
      </c>
      <c r="B4" t="s">
        <v>106</v>
      </c>
      <c r="C4" s="311">
        <v>14</v>
      </c>
      <c r="D4" s="311" t="s">
        <v>99</v>
      </c>
      <c r="E4" s="312">
        <v>43773</v>
      </c>
      <c r="G4" s="317" t="s">
        <v>60</v>
      </c>
    </row>
    <row r="5" spans="1:8">
      <c r="A5">
        <v>5</v>
      </c>
      <c r="B5" t="s">
        <v>109</v>
      </c>
      <c r="C5" s="311">
        <v>22</v>
      </c>
      <c r="D5" s="311"/>
      <c r="E5" s="312"/>
      <c r="G5" s="318" t="s">
        <v>61</v>
      </c>
    </row>
    <row r="6" spans="1:8">
      <c r="A6">
        <v>6</v>
      </c>
      <c r="B6" t="s">
        <v>110</v>
      </c>
      <c r="C6" s="311">
        <v>22</v>
      </c>
      <c r="D6" s="311"/>
      <c r="E6" s="312"/>
      <c r="G6" s="319" t="s">
        <v>62</v>
      </c>
    </row>
    <row r="7" spans="1:8">
      <c r="A7">
        <v>7</v>
      </c>
      <c r="B7" t="s">
        <v>111</v>
      </c>
      <c r="C7" s="311">
        <v>23</v>
      </c>
    </row>
    <row r="8" spans="1:8">
      <c r="A8">
        <v>8</v>
      </c>
      <c r="B8" t="s">
        <v>112</v>
      </c>
      <c r="C8" s="311">
        <v>16</v>
      </c>
    </row>
    <row r="9" spans="1:8">
      <c r="A9">
        <v>9</v>
      </c>
      <c r="B9" t="s">
        <v>113</v>
      </c>
      <c r="C9" s="311">
        <v>6</v>
      </c>
    </row>
    <row r="10" spans="1:8">
      <c r="A10">
        <v>10</v>
      </c>
      <c r="B10" t="s">
        <v>114</v>
      </c>
      <c r="C10" s="311">
        <v>28</v>
      </c>
    </row>
    <row r="11" spans="1:8">
      <c r="A11">
        <v>11</v>
      </c>
      <c r="B11" t="s">
        <v>115</v>
      </c>
      <c r="C11" s="311">
        <v>16</v>
      </c>
    </row>
    <row r="12" spans="1:8">
      <c r="A12">
        <v>12</v>
      </c>
      <c r="B12" t="s">
        <v>116</v>
      </c>
      <c r="C12" s="311">
        <v>13</v>
      </c>
    </row>
    <row r="14" spans="1:8">
      <c r="A14" s="311" t="s">
        <v>2</v>
      </c>
      <c r="B14" s="311" t="s">
        <v>1</v>
      </c>
      <c r="C14" s="311" t="s">
        <v>27</v>
      </c>
      <c r="D14" s="311" t="s">
        <v>89</v>
      </c>
      <c r="E14" s="311" t="s">
        <v>11</v>
      </c>
      <c r="F14" s="311" t="s">
        <v>90</v>
      </c>
      <c r="G14" s="311" t="s">
        <v>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M40"/>
  <sheetViews>
    <sheetView zoomScale="80" zoomScaleNormal="80" workbookViewId="0">
      <selection activeCell="C11" sqref="C11:F31"/>
    </sheetView>
  </sheetViews>
  <sheetFormatPr defaultRowHeight="14.3"/>
  <cols>
    <col min="1" max="1" width="2.5" customWidth="1"/>
    <col min="2" max="3" width="8.5" customWidth="1"/>
    <col min="4" max="4" width="7.5" hidden="1" customWidth="1"/>
    <col min="5" max="6" width="8.5" customWidth="1"/>
    <col min="7" max="7" width="3.375" customWidth="1"/>
    <col min="8" max="11" width="7.625" hidden="1" customWidth="1"/>
    <col min="12" max="13" width="8.5" customWidth="1"/>
    <col min="14" max="14" width="7.5" hidden="1" customWidth="1"/>
    <col min="15" max="16" width="8.5" customWidth="1"/>
    <col min="17" max="17" width="3.375" customWidth="1"/>
    <col min="18" max="19" width="8.5" customWidth="1"/>
    <col min="20" max="20" width="7.5" hidden="1" customWidth="1"/>
    <col min="21" max="22" width="8.5" customWidth="1"/>
    <col min="23" max="23" width="3.375" customWidth="1"/>
    <col min="24" max="25" width="8.5" customWidth="1"/>
    <col min="26" max="26" width="7.5" hidden="1" customWidth="1"/>
    <col min="27" max="28" width="8.5" customWidth="1"/>
    <col min="29" max="29" width="3.375" customWidth="1"/>
    <col min="30" max="31" width="8.5" customWidth="1"/>
    <col min="32" max="32" width="7.5" hidden="1" customWidth="1"/>
    <col min="33" max="34" width="8.5" customWidth="1"/>
    <col min="35" max="35" width="3.375" customWidth="1"/>
    <col min="36" max="37" width="8.5" customWidth="1"/>
    <col min="38" max="38" width="7.5" hidden="1" customWidth="1"/>
    <col min="39" max="40" width="8.5" customWidth="1"/>
    <col min="41" max="41" width="3.375" customWidth="1"/>
    <col min="42" max="43" width="8.5" customWidth="1"/>
    <col min="44" max="44" width="7.5" hidden="1" customWidth="1"/>
    <col min="45" max="46" width="8.5" customWidth="1"/>
    <col min="47" max="47" width="3.375" customWidth="1"/>
    <col min="48" max="49" width="8.5" customWidth="1"/>
    <col min="50" max="50" width="7.5" hidden="1" customWidth="1"/>
    <col min="51" max="52" width="8.5" customWidth="1"/>
    <col min="53" max="53" width="3.375" customWidth="1"/>
    <col min="54" max="55" width="8.5" customWidth="1"/>
    <col min="56" max="56" width="7.5" hidden="1" customWidth="1"/>
    <col min="57" max="58" width="8.5" customWidth="1"/>
    <col min="59" max="59" width="3.375" customWidth="1"/>
    <col min="60" max="61" width="8.5" customWidth="1"/>
    <col min="62" max="62" width="7.5" hidden="1" customWidth="1"/>
    <col min="63" max="64" width="8.5" customWidth="1"/>
    <col min="65" max="65" width="3.375" customWidth="1"/>
  </cols>
  <sheetData>
    <row r="1" spans="1:65" ht="13.95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</row>
    <row r="2" spans="1:65" ht="4.95" customHeight="1">
      <c r="A2" s="51"/>
      <c r="B2" s="52"/>
      <c r="C2" s="53"/>
      <c r="D2" s="54"/>
      <c r="E2" s="55"/>
      <c r="F2" s="56"/>
      <c r="G2" s="57"/>
      <c r="H2" s="58"/>
      <c r="I2" s="58"/>
      <c r="J2" s="59"/>
      <c r="K2" s="59"/>
      <c r="L2" s="52"/>
      <c r="M2" s="53"/>
      <c r="N2" s="54"/>
      <c r="O2" s="55"/>
      <c r="P2" s="56"/>
      <c r="Q2" s="57"/>
      <c r="R2" s="52"/>
      <c r="S2" s="53"/>
      <c r="T2" s="54"/>
      <c r="U2" s="55"/>
      <c r="V2" s="56"/>
      <c r="W2" s="57"/>
      <c r="X2" s="52"/>
      <c r="Y2" s="53"/>
      <c r="Z2" s="54"/>
      <c r="AA2" s="55"/>
      <c r="AB2" s="56"/>
      <c r="AC2" s="57"/>
      <c r="AD2" s="52"/>
      <c r="AE2" s="53"/>
      <c r="AF2" s="54"/>
      <c r="AG2" s="55"/>
      <c r="AH2" s="56"/>
      <c r="AI2" s="57"/>
      <c r="AJ2" s="52"/>
      <c r="AK2" s="53"/>
      <c r="AL2" s="54"/>
      <c r="AM2" s="55"/>
      <c r="AN2" s="56"/>
      <c r="AO2" s="57"/>
      <c r="AP2" s="52"/>
      <c r="AQ2" s="53"/>
      <c r="AR2" s="54"/>
      <c r="AS2" s="55"/>
      <c r="AT2" s="56"/>
      <c r="AU2" s="57"/>
      <c r="AV2" s="52"/>
      <c r="AW2" s="53"/>
      <c r="AX2" s="54"/>
      <c r="AY2" s="55"/>
      <c r="AZ2" s="56"/>
      <c r="BA2" s="57"/>
      <c r="BB2" s="52"/>
      <c r="BC2" s="53"/>
      <c r="BD2" s="54"/>
      <c r="BE2" s="55"/>
      <c r="BF2" s="56"/>
      <c r="BG2" s="57"/>
      <c r="BH2" s="52"/>
      <c r="BI2" s="53"/>
      <c r="BJ2" s="54"/>
      <c r="BK2" s="55"/>
      <c r="BL2" s="56"/>
      <c r="BM2" s="57"/>
    </row>
    <row r="3" spans="1:65" ht="16.3" thickBot="1">
      <c r="A3" s="51"/>
      <c r="B3" s="62" t="s">
        <v>10</v>
      </c>
      <c r="C3" s="63"/>
      <c r="D3" s="63"/>
      <c r="E3" s="63" t="s">
        <v>11</v>
      </c>
      <c r="F3" s="64"/>
      <c r="G3" s="65"/>
      <c r="H3" s="65"/>
      <c r="I3" s="65"/>
      <c r="J3" s="65"/>
      <c r="K3" s="65"/>
      <c r="L3" s="62" t="s">
        <v>10</v>
      </c>
      <c r="M3" s="63"/>
      <c r="N3" s="63"/>
      <c r="O3" s="63" t="s">
        <v>11</v>
      </c>
      <c r="P3" s="64"/>
      <c r="Q3" s="65"/>
      <c r="R3" s="62" t="s">
        <v>10</v>
      </c>
      <c r="S3" s="63"/>
      <c r="T3" s="63"/>
      <c r="U3" s="63" t="s">
        <v>11</v>
      </c>
      <c r="V3" s="64"/>
      <c r="W3" s="65"/>
      <c r="X3" s="62" t="s">
        <v>10</v>
      </c>
      <c r="Y3" s="63"/>
      <c r="Z3" s="63"/>
      <c r="AA3" s="63" t="s">
        <v>11</v>
      </c>
      <c r="AB3" s="64"/>
      <c r="AC3" s="65"/>
      <c r="AD3" s="62" t="s">
        <v>10</v>
      </c>
      <c r="AE3" s="63"/>
      <c r="AF3" s="63"/>
      <c r="AG3" s="63" t="s">
        <v>11</v>
      </c>
      <c r="AH3" s="64"/>
      <c r="AI3" s="65"/>
      <c r="AJ3" s="62" t="s">
        <v>10</v>
      </c>
      <c r="AK3" s="63"/>
      <c r="AL3" s="63"/>
      <c r="AM3" s="63" t="s">
        <v>11</v>
      </c>
      <c r="AN3" s="64"/>
      <c r="AO3" s="65"/>
      <c r="AP3" s="62" t="s">
        <v>10</v>
      </c>
      <c r="AQ3" s="63"/>
      <c r="AR3" s="63"/>
      <c r="AS3" s="63" t="s">
        <v>11</v>
      </c>
      <c r="AT3" s="64"/>
      <c r="AU3" s="65"/>
      <c r="AV3" s="62" t="s">
        <v>10</v>
      </c>
      <c r="AW3" s="63"/>
      <c r="AX3" s="63"/>
      <c r="AY3" s="63" t="s">
        <v>11</v>
      </c>
      <c r="AZ3" s="64"/>
      <c r="BA3" s="65"/>
      <c r="BB3" s="62" t="s">
        <v>10</v>
      </c>
      <c r="BC3" s="63"/>
      <c r="BD3" s="63"/>
      <c r="BE3" s="63" t="s">
        <v>11</v>
      </c>
      <c r="BF3" s="64"/>
      <c r="BG3" s="65"/>
      <c r="BH3" s="62" t="s">
        <v>10</v>
      </c>
      <c r="BI3" s="63"/>
      <c r="BJ3" s="63"/>
      <c r="BK3" s="63" t="s">
        <v>11</v>
      </c>
      <c r="BL3" s="64"/>
      <c r="BM3" s="65"/>
    </row>
    <row r="4" spans="1:65" ht="32.950000000000003" customHeight="1" thickBot="1">
      <c r="A4" s="51"/>
      <c r="B4" s="976" t="s">
        <v>24</v>
      </c>
      <c r="C4" s="977"/>
      <c r="D4" s="978"/>
      <c r="E4" s="979">
        <f>[6]Blank!$E$1</f>
        <v>43770</v>
      </c>
      <c r="F4" s="980"/>
      <c r="G4" s="67"/>
      <c r="H4" s="67"/>
      <c r="I4" s="67"/>
      <c r="J4" s="68"/>
      <c r="K4" s="68"/>
      <c r="L4" s="976" t="s">
        <v>53</v>
      </c>
      <c r="M4" s="977"/>
      <c r="N4" s="978"/>
      <c r="O4" s="979">
        <f>[6]Blank!$E$2</f>
        <v>43771</v>
      </c>
      <c r="P4" s="980"/>
      <c r="Q4" s="67"/>
      <c r="R4" s="976" t="s">
        <v>81</v>
      </c>
      <c r="S4" s="977"/>
      <c r="T4" s="978"/>
      <c r="U4" s="979">
        <f>[6]Blank!$E$3</f>
        <v>43772</v>
      </c>
      <c r="V4" s="980"/>
      <c r="W4" s="67"/>
      <c r="X4" s="976" t="s">
        <v>54</v>
      </c>
      <c r="Y4" s="977"/>
      <c r="Z4" s="978"/>
      <c r="AA4" s="979"/>
      <c r="AB4" s="980"/>
      <c r="AC4" s="67"/>
      <c r="AD4" s="976" t="s">
        <v>54</v>
      </c>
      <c r="AE4" s="977"/>
      <c r="AF4" s="978"/>
      <c r="AG4" s="979"/>
      <c r="AH4" s="980"/>
      <c r="AI4" s="67"/>
      <c r="AJ4" s="976" t="s">
        <v>54</v>
      </c>
      <c r="AK4" s="977"/>
      <c r="AL4" s="978"/>
      <c r="AM4" s="979">
        <f>[6]Blank!$E$4</f>
        <v>43773</v>
      </c>
      <c r="AN4" s="980"/>
      <c r="AO4" s="67"/>
      <c r="AP4" s="976" t="s">
        <v>54</v>
      </c>
      <c r="AQ4" s="977"/>
      <c r="AR4" s="978"/>
      <c r="AS4" s="979"/>
      <c r="AT4" s="980"/>
      <c r="AU4" s="67"/>
      <c r="AV4" s="976" t="s">
        <v>54</v>
      </c>
      <c r="AW4" s="977"/>
      <c r="AX4" s="978"/>
      <c r="AY4" s="979"/>
      <c r="AZ4" s="980"/>
      <c r="BA4" s="67"/>
      <c r="BB4" s="976" t="s">
        <v>54</v>
      </c>
      <c r="BC4" s="977"/>
      <c r="BD4" s="978"/>
      <c r="BE4" s="979"/>
      <c r="BF4" s="980"/>
      <c r="BG4" s="67"/>
      <c r="BH4" s="976" t="s">
        <v>82</v>
      </c>
      <c r="BI4" s="977"/>
      <c r="BJ4" s="978"/>
      <c r="BK4" s="979">
        <f>[3]Blank!$E$10</f>
        <v>43667</v>
      </c>
      <c r="BL4" s="980"/>
      <c r="BM4" s="67"/>
    </row>
    <row r="5" spans="1:65" ht="10.199999999999999" hidden="1" customHeight="1">
      <c r="A5" s="75"/>
      <c r="B5" s="894"/>
      <c r="C5" s="895"/>
      <c r="D5" s="895"/>
      <c r="E5" s="895"/>
      <c r="F5" s="76"/>
      <c r="G5" s="77"/>
      <c r="H5" s="78"/>
      <c r="I5" s="78"/>
      <c r="J5" s="78"/>
      <c r="K5" s="78"/>
      <c r="L5" s="894"/>
      <c r="M5" s="895"/>
      <c r="N5" s="895"/>
      <c r="O5" s="895"/>
      <c r="P5" s="76"/>
      <c r="Q5" s="77"/>
      <c r="R5" s="894"/>
      <c r="S5" s="895"/>
      <c r="T5" s="895"/>
      <c r="U5" s="895"/>
      <c r="V5" s="76"/>
      <c r="W5" s="77"/>
      <c r="X5" s="894"/>
      <c r="Y5" s="895"/>
      <c r="Z5" s="895"/>
      <c r="AA5" s="895"/>
      <c r="AB5" s="76"/>
      <c r="AC5" s="77"/>
      <c r="AD5" s="894"/>
      <c r="AE5" s="895"/>
      <c r="AF5" s="895"/>
      <c r="AG5" s="895"/>
      <c r="AH5" s="76"/>
      <c r="AI5" s="77"/>
      <c r="AJ5" s="894"/>
      <c r="AK5" s="895"/>
      <c r="AL5" s="895"/>
      <c r="AM5" s="895"/>
      <c r="AN5" s="76"/>
      <c r="AO5" s="77"/>
      <c r="AP5" s="894"/>
      <c r="AQ5" s="895"/>
      <c r="AR5" s="895"/>
      <c r="AS5" s="895"/>
      <c r="AT5" s="76"/>
      <c r="AU5" s="77"/>
      <c r="AV5" s="894"/>
      <c r="AW5" s="895"/>
      <c r="AX5" s="895"/>
      <c r="AY5" s="895"/>
      <c r="AZ5" s="76"/>
      <c r="BA5" s="77"/>
      <c r="BB5" s="894"/>
      <c r="BC5" s="895"/>
      <c r="BD5" s="895"/>
      <c r="BE5" s="895"/>
      <c r="BF5" s="76"/>
      <c r="BG5" s="77"/>
      <c r="BH5" s="894"/>
      <c r="BI5" s="895"/>
      <c r="BJ5" s="895"/>
      <c r="BK5" s="895"/>
      <c r="BL5" s="76"/>
      <c r="BM5" s="77"/>
    </row>
    <row r="6" spans="1:65" ht="14.45" hidden="1" customHeight="1">
      <c r="A6" s="51"/>
      <c r="B6" s="896"/>
      <c r="C6" s="897"/>
      <c r="D6" s="897"/>
      <c r="E6" s="897"/>
      <c r="F6" s="83"/>
      <c r="G6" s="84"/>
      <c r="H6" s="84"/>
      <c r="I6" s="85"/>
      <c r="J6" s="85"/>
      <c r="K6" s="85"/>
      <c r="L6" s="896"/>
      <c r="M6" s="897"/>
      <c r="N6" s="897"/>
      <c r="O6" s="897"/>
      <c r="P6" s="83"/>
      <c r="Q6" s="84"/>
      <c r="R6" s="896"/>
      <c r="S6" s="897"/>
      <c r="T6" s="897"/>
      <c r="U6" s="897"/>
      <c r="V6" s="83"/>
      <c r="W6" s="84"/>
      <c r="X6" s="896"/>
      <c r="Y6" s="897"/>
      <c r="Z6" s="897"/>
      <c r="AA6" s="897"/>
      <c r="AB6" s="83"/>
      <c r="AC6" s="84"/>
      <c r="AD6" s="896"/>
      <c r="AE6" s="897"/>
      <c r="AF6" s="897"/>
      <c r="AG6" s="897"/>
      <c r="AH6" s="83"/>
      <c r="AI6" s="84"/>
      <c r="AJ6" s="896"/>
      <c r="AK6" s="981"/>
      <c r="AL6" s="981"/>
      <c r="AM6" s="981"/>
      <c r="AN6" s="83"/>
      <c r="AO6" s="84"/>
      <c r="AP6" s="896"/>
      <c r="AQ6" s="897"/>
      <c r="AR6" s="897"/>
      <c r="AS6" s="897"/>
      <c r="AT6" s="83"/>
      <c r="AU6" s="84"/>
      <c r="AV6" s="896"/>
      <c r="AW6" s="897"/>
      <c r="AX6" s="897"/>
      <c r="AY6" s="897"/>
      <c r="AZ6" s="83"/>
      <c r="BA6" s="84"/>
      <c r="BB6" s="896"/>
      <c r="BC6" s="897"/>
      <c r="BD6" s="897"/>
      <c r="BE6" s="897"/>
      <c r="BF6" s="83"/>
      <c r="BG6" s="84"/>
      <c r="BH6" s="896"/>
      <c r="BI6" s="897"/>
      <c r="BJ6" s="897"/>
      <c r="BK6" s="897"/>
      <c r="BL6" s="83"/>
      <c r="BM6" s="84"/>
    </row>
    <row r="7" spans="1:65" ht="20.05" customHeight="1" thickBot="1">
      <c r="A7" s="51"/>
      <c r="B7" s="961" t="s">
        <v>83</v>
      </c>
      <c r="C7" s="962"/>
      <c r="D7" s="962"/>
      <c r="E7" s="962"/>
      <c r="F7" s="963"/>
      <c r="G7" s="87"/>
      <c r="H7" s="88" t="s">
        <v>26</v>
      </c>
      <c r="I7" s="310"/>
      <c r="J7" s="310"/>
      <c r="K7" s="310"/>
      <c r="L7" s="964" t="s">
        <v>84</v>
      </c>
      <c r="M7" s="965"/>
      <c r="N7" s="965"/>
      <c r="O7" s="965"/>
      <c r="P7" s="966"/>
      <c r="Q7" s="87"/>
      <c r="R7" s="967" t="s">
        <v>85</v>
      </c>
      <c r="S7" s="968"/>
      <c r="T7" s="968"/>
      <c r="U7" s="968"/>
      <c r="V7" s="969"/>
      <c r="W7" s="87"/>
      <c r="X7" s="970" t="s">
        <v>101</v>
      </c>
      <c r="Y7" s="971"/>
      <c r="Z7" s="971"/>
      <c r="AA7" s="971"/>
      <c r="AB7" s="972"/>
      <c r="AC7" s="87"/>
      <c r="AD7" s="970" t="s">
        <v>102</v>
      </c>
      <c r="AE7" s="971"/>
      <c r="AF7" s="971"/>
      <c r="AG7" s="971"/>
      <c r="AH7" s="972"/>
      <c r="AI7" s="87"/>
      <c r="AJ7" s="973" t="s">
        <v>103</v>
      </c>
      <c r="AK7" s="974"/>
      <c r="AL7" s="974"/>
      <c r="AM7" s="974"/>
      <c r="AN7" s="975"/>
      <c r="AO7" s="87"/>
      <c r="AP7" s="973" t="s">
        <v>104</v>
      </c>
      <c r="AQ7" s="974"/>
      <c r="AR7" s="974"/>
      <c r="AS7" s="974"/>
      <c r="AT7" s="975"/>
      <c r="AU7" s="87"/>
      <c r="AV7" s="955" t="s">
        <v>86</v>
      </c>
      <c r="AW7" s="956"/>
      <c r="AX7" s="956"/>
      <c r="AY7" s="956"/>
      <c r="AZ7" s="957"/>
      <c r="BA7" s="87"/>
      <c r="BB7" s="955" t="s">
        <v>87</v>
      </c>
      <c r="BC7" s="956"/>
      <c r="BD7" s="956"/>
      <c r="BE7" s="956"/>
      <c r="BF7" s="957"/>
      <c r="BG7" s="87"/>
      <c r="BH7" s="958"/>
      <c r="BI7" s="959"/>
      <c r="BJ7" s="959"/>
      <c r="BK7" s="959"/>
      <c r="BL7" s="960"/>
      <c r="BM7" s="87"/>
    </row>
    <row r="8" spans="1:65" ht="4.95" customHeight="1" thickBot="1">
      <c r="A8" s="51"/>
      <c r="B8" s="95"/>
      <c r="C8" s="96"/>
      <c r="D8" s="97" t="s">
        <v>31</v>
      </c>
      <c r="E8" s="98"/>
      <c r="F8" s="82"/>
      <c r="G8" s="80"/>
      <c r="H8" s="80"/>
      <c r="I8" s="86"/>
      <c r="J8" s="86"/>
      <c r="K8" s="86"/>
      <c r="L8" s="95"/>
      <c r="M8" s="96"/>
      <c r="N8" s="97" t="s">
        <v>31</v>
      </c>
      <c r="O8" s="98"/>
      <c r="P8" s="82"/>
      <c r="Q8" s="80"/>
      <c r="R8" s="95"/>
      <c r="S8" s="96"/>
      <c r="T8" s="97" t="s">
        <v>31</v>
      </c>
      <c r="U8" s="98"/>
      <c r="V8" s="82"/>
      <c r="W8" s="80"/>
      <c r="X8" s="95"/>
      <c r="Y8" s="96"/>
      <c r="Z8" s="97" t="s">
        <v>31</v>
      </c>
      <c r="AA8" s="98"/>
      <c r="AB8" s="82"/>
      <c r="AC8" s="80"/>
      <c r="AD8" s="95"/>
      <c r="AE8" s="96"/>
      <c r="AF8" s="97" t="s">
        <v>31</v>
      </c>
      <c r="AG8" s="98"/>
      <c r="AH8" s="82"/>
      <c r="AI8" s="80"/>
      <c r="AJ8" s="95"/>
      <c r="AK8" s="96"/>
      <c r="AL8" s="97" t="s">
        <v>31</v>
      </c>
      <c r="AM8" s="98"/>
      <c r="AN8" s="82"/>
      <c r="AO8" s="80"/>
      <c r="AP8" s="95"/>
      <c r="AQ8" s="96"/>
      <c r="AR8" s="97" t="s">
        <v>31</v>
      </c>
      <c r="AS8" s="98"/>
      <c r="AT8" s="82"/>
      <c r="AU8" s="80"/>
      <c r="AV8" s="95"/>
      <c r="AW8" s="96"/>
      <c r="AX8" s="97" t="s">
        <v>31</v>
      </c>
      <c r="AY8" s="98"/>
      <c r="AZ8" s="82"/>
      <c r="BA8" s="80"/>
      <c r="BB8" s="95"/>
      <c r="BC8" s="96"/>
      <c r="BD8" s="97" t="s">
        <v>31</v>
      </c>
      <c r="BE8" s="98"/>
      <c r="BF8" s="82"/>
      <c r="BG8" s="80"/>
      <c r="BH8" s="95"/>
      <c r="BI8" s="96"/>
      <c r="BJ8" s="226" t="s">
        <v>31</v>
      </c>
      <c r="BK8" s="98"/>
      <c r="BL8" s="82"/>
      <c r="BM8" s="80"/>
    </row>
    <row r="9" spans="1:65" s="116" customFormat="1" ht="28.2" customHeight="1" thickBot="1">
      <c r="A9" s="102"/>
      <c r="B9" s="103" t="s">
        <v>34</v>
      </c>
      <c r="C9" s="104" t="s">
        <v>35</v>
      </c>
      <c r="D9" s="104" t="s">
        <v>36</v>
      </c>
      <c r="E9" s="105" t="s">
        <v>37</v>
      </c>
      <c r="F9" s="106" t="s">
        <v>38</v>
      </c>
      <c r="G9" s="107"/>
      <c r="H9" s="108" t="s">
        <v>39</v>
      </c>
      <c r="I9" s="109"/>
      <c r="J9" s="110"/>
      <c r="K9" s="111"/>
      <c r="L9" s="103" t="s">
        <v>34</v>
      </c>
      <c r="M9" s="104" t="s">
        <v>35</v>
      </c>
      <c r="N9" s="104" t="s">
        <v>36</v>
      </c>
      <c r="O9" s="105" t="s">
        <v>37</v>
      </c>
      <c r="P9" s="106" t="s">
        <v>38</v>
      </c>
      <c r="Q9" s="107"/>
      <c r="R9" s="103" t="s">
        <v>34</v>
      </c>
      <c r="S9" s="104" t="s">
        <v>35</v>
      </c>
      <c r="T9" s="104" t="s">
        <v>36</v>
      </c>
      <c r="U9" s="105" t="s">
        <v>37</v>
      </c>
      <c r="V9" s="106" t="s">
        <v>38</v>
      </c>
      <c r="W9" s="107"/>
      <c r="X9" s="103" t="s">
        <v>34</v>
      </c>
      <c r="Y9" s="104" t="s">
        <v>35</v>
      </c>
      <c r="Z9" s="104" t="s">
        <v>36</v>
      </c>
      <c r="AA9" s="105" t="s">
        <v>37</v>
      </c>
      <c r="AB9" s="106" t="s">
        <v>38</v>
      </c>
      <c r="AC9" s="107"/>
      <c r="AD9" s="103" t="s">
        <v>34</v>
      </c>
      <c r="AE9" s="104" t="s">
        <v>35</v>
      </c>
      <c r="AF9" s="104" t="s">
        <v>36</v>
      </c>
      <c r="AG9" s="105" t="s">
        <v>37</v>
      </c>
      <c r="AH9" s="106" t="s">
        <v>38</v>
      </c>
      <c r="AI9" s="107"/>
      <c r="AJ9" s="103" t="s">
        <v>34</v>
      </c>
      <c r="AK9" s="104" t="s">
        <v>35</v>
      </c>
      <c r="AL9" s="104" t="s">
        <v>36</v>
      </c>
      <c r="AM9" s="105" t="s">
        <v>37</v>
      </c>
      <c r="AN9" s="106" t="s">
        <v>38</v>
      </c>
      <c r="AO9" s="107"/>
      <c r="AP9" s="103" t="s">
        <v>34</v>
      </c>
      <c r="AQ9" s="104" t="s">
        <v>35</v>
      </c>
      <c r="AR9" s="104" t="s">
        <v>36</v>
      </c>
      <c r="AS9" s="105" t="s">
        <v>37</v>
      </c>
      <c r="AT9" s="106" t="s">
        <v>38</v>
      </c>
      <c r="AU9" s="107"/>
      <c r="AV9" s="103" t="s">
        <v>34</v>
      </c>
      <c r="AW9" s="104" t="s">
        <v>35</v>
      </c>
      <c r="AX9" s="104" t="s">
        <v>36</v>
      </c>
      <c r="AY9" s="105" t="s">
        <v>37</v>
      </c>
      <c r="AZ9" s="106" t="s">
        <v>38</v>
      </c>
      <c r="BA9" s="107"/>
      <c r="BB9" s="103" t="s">
        <v>34</v>
      </c>
      <c r="BC9" s="104" t="s">
        <v>35</v>
      </c>
      <c r="BD9" s="104" t="s">
        <v>36</v>
      </c>
      <c r="BE9" s="105" t="s">
        <v>37</v>
      </c>
      <c r="BF9" s="106" t="s">
        <v>38</v>
      </c>
      <c r="BG9" s="107"/>
      <c r="BH9" s="103" t="s">
        <v>34</v>
      </c>
      <c r="BI9" s="104" t="s">
        <v>36</v>
      </c>
      <c r="BJ9" s="104" t="s">
        <v>36</v>
      </c>
      <c r="BK9" s="105" t="s">
        <v>37</v>
      </c>
      <c r="BL9" s="106" t="s">
        <v>38</v>
      </c>
      <c r="BM9" s="107"/>
    </row>
    <row r="10" spans="1:65" ht="4.95" customHeight="1">
      <c r="A10" s="51"/>
      <c r="B10" s="117"/>
      <c r="C10" s="118"/>
      <c r="D10" s="118"/>
      <c r="E10" s="96"/>
      <c r="F10" s="119"/>
      <c r="G10" s="120"/>
      <c r="H10" s="121"/>
      <c r="I10" s="121"/>
      <c r="J10" s="122"/>
      <c r="K10" s="122"/>
      <c r="L10" s="117"/>
      <c r="M10" s="118"/>
      <c r="N10" s="118"/>
      <c r="O10" s="96"/>
      <c r="P10" s="119"/>
      <c r="Q10" s="120"/>
      <c r="R10" s="117"/>
      <c r="S10" s="118"/>
      <c r="T10" s="118"/>
      <c r="U10" s="96"/>
      <c r="V10" s="119"/>
      <c r="W10" s="120"/>
      <c r="X10" s="117"/>
      <c r="Y10" s="118"/>
      <c r="Z10" s="118"/>
      <c r="AA10" s="96"/>
      <c r="AB10" s="119"/>
      <c r="AC10" s="120"/>
      <c r="AD10" s="117"/>
      <c r="AE10" s="118"/>
      <c r="AF10" s="118"/>
      <c r="AG10" s="96"/>
      <c r="AH10" s="119"/>
      <c r="AI10" s="120"/>
      <c r="AJ10" s="117"/>
      <c r="AK10" s="118"/>
      <c r="AL10" s="118"/>
      <c r="AM10" s="96"/>
      <c r="AN10" s="119"/>
      <c r="AO10" s="120"/>
      <c r="AP10" s="117"/>
      <c r="AQ10" s="118"/>
      <c r="AR10" s="118"/>
      <c r="AS10" s="96"/>
      <c r="AT10" s="119"/>
      <c r="AU10" s="120"/>
      <c r="AV10" s="117"/>
      <c r="AW10" s="118"/>
      <c r="AX10" s="118"/>
      <c r="AY10" s="96"/>
      <c r="AZ10" s="119"/>
      <c r="BA10" s="120"/>
      <c r="BB10" s="117"/>
      <c r="BC10" s="118"/>
      <c r="BD10" s="118"/>
      <c r="BE10" s="96"/>
      <c r="BF10" s="119"/>
      <c r="BG10" s="120"/>
      <c r="BH10" s="117"/>
      <c r="BI10" s="118"/>
      <c r="BJ10" s="118"/>
      <c r="BK10" s="96"/>
      <c r="BL10" s="119"/>
      <c r="BM10" s="120"/>
    </row>
    <row r="11" spans="1:65" s="147" customFormat="1" ht="16" customHeight="1">
      <c r="A11" s="126"/>
      <c r="B11" s="127">
        <v>1</v>
      </c>
      <c r="C11" s="128">
        <v>287</v>
      </c>
      <c r="D11" s="128">
        <v>381</v>
      </c>
      <c r="E11" s="129">
        <v>4</v>
      </c>
      <c r="F11" s="130">
        <v>12</v>
      </c>
      <c r="G11" s="131"/>
      <c r="H11" s="132">
        <v>1</v>
      </c>
      <c r="I11" s="133"/>
      <c r="J11" s="134">
        <f t="shared" ref="J11:K19" si="0">E11</f>
        <v>4</v>
      </c>
      <c r="K11" s="134">
        <f t="shared" si="0"/>
        <v>12</v>
      </c>
      <c r="L11" s="127">
        <v>1</v>
      </c>
      <c r="M11" s="128">
        <v>302</v>
      </c>
      <c r="N11" s="128">
        <v>381</v>
      </c>
      <c r="O11" s="129">
        <v>4</v>
      </c>
      <c r="P11" s="130">
        <v>4</v>
      </c>
      <c r="Q11" s="131"/>
      <c r="R11" s="127">
        <v>1</v>
      </c>
      <c r="S11" s="128">
        <v>305</v>
      </c>
      <c r="T11" s="128">
        <v>381</v>
      </c>
      <c r="U11" s="129">
        <v>4</v>
      </c>
      <c r="V11" s="130">
        <v>14</v>
      </c>
      <c r="W11" s="131"/>
      <c r="X11" s="127">
        <v>1</v>
      </c>
      <c r="Y11" s="128">
        <v>352</v>
      </c>
      <c r="Z11" s="128">
        <v>381</v>
      </c>
      <c r="AA11" s="129">
        <v>4</v>
      </c>
      <c r="AB11" s="328">
        <v>7</v>
      </c>
      <c r="AC11" s="131"/>
      <c r="AD11" s="127">
        <v>1</v>
      </c>
      <c r="AE11" s="128">
        <v>387</v>
      </c>
      <c r="AF11" s="128">
        <v>336</v>
      </c>
      <c r="AG11" s="129">
        <v>4</v>
      </c>
      <c r="AH11" s="130">
        <v>4</v>
      </c>
      <c r="AI11" s="131"/>
      <c r="AJ11" s="127">
        <v>1</v>
      </c>
      <c r="AK11" s="128">
        <v>313</v>
      </c>
      <c r="AL11" s="128">
        <v>381</v>
      </c>
      <c r="AM11" s="129">
        <v>4</v>
      </c>
      <c r="AN11" s="130">
        <v>11</v>
      </c>
      <c r="AO11" s="131"/>
      <c r="AP11" s="127">
        <v>1</v>
      </c>
      <c r="AQ11" s="128">
        <v>352</v>
      </c>
      <c r="AR11" s="128">
        <v>381</v>
      </c>
      <c r="AS11" s="129">
        <v>4</v>
      </c>
      <c r="AT11" s="130">
        <v>8</v>
      </c>
      <c r="AU11" s="131"/>
      <c r="AV11" s="127">
        <v>1</v>
      </c>
      <c r="AW11" s="128">
        <v>387</v>
      </c>
      <c r="AX11" s="128">
        <v>336</v>
      </c>
      <c r="AY11" s="129">
        <v>4</v>
      </c>
      <c r="AZ11" s="130">
        <v>3</v>
      </c>
      <c r="BA11" s="131"/>
      <c r="BB11" s="127">
        <v>1</v>
      </c>
      <c r="BC11" s="128">
        <v>313</v>
      </c>
      <c r="BD11" s="128">
        <v>381</v>
      </c>
      <c r="BE11" s="129">
        <v>4</v>
      </c>
      <c r="BF11" s="130">
        <v>2</v>
      </c>
      <c r="BG11" s="131"/>
      <c r="BH11" s="127">
        <v>1</v>
      </c>
      <c r="BI11" s="128"/>
      <c r="BJ11" s="128">
        <v>381</v>
      </c>
      <c r="BK11" s="129"/>
      <c r="BL11" s="130">
        <v>15</v>
      </c>
      <c r="BM11" s="131"/>
    </row>
    <row r="12" spans="1:65" s="147" customFormat="1" ht="16" customHeight="1">
      <c r="A12" s="126"/>
      <c r="B12" s="127">
        <v>2</v>
      </c>
      <c r="C12" s="128">
        <v>302</v>
      </c>
      <c r="D12" s="128">
        <v>491</v>
      </c>
      <c r="E12" s="129">
        <v>4</v>
      </c>
      <c r="F12" s="130">
        <v>8</v>
      </c>
      <c r="G12" s="131"/>
      <c r="H12" s="132">
        <v>2</v>
      </c>
      <c r="I12" s="133"/>
      <c r="J12" s="134">
        <f t="shared" si="0"/>
        <v>4</v>
      </c>
      <c r="K12" s="134">
        <f t="shared" si="0"/>
        <v>8</v>
      </c>
      <c r="L12" s="127">
        <v>2</v>
      </c>
      <c r="M12" s="128">
        <v>456</v>
      </c>
      <c r="N12" s="128">
        <v>491</v>
      </c>
      <c r="O12" s="129">
        <v>5</v>
      </c>
      <c r="P12" s="130">
        <v>6</v>
      </c>
      <c r="Q12" s="131"/>
      <c r="R12" s="127">
        <v>2</v>
      </c>
      <c r="S12" s="128">
        <v>118</v>
      </c>
      <c r="T12" s="128">
        <v>491</v>
      </c>
      <c r="U12" s="129">
        <v>3</v>
      </c>
      <c r="V12" s="130">
        <v>16</v>
      </c>
      <c r="W12" s="131"/>
      <c r="X12" s="127">
        <v>2</v>
      </c>
      <c r="Y12" s="128">
        <v>483</v>
      </c>
      <c r="Z12" s="128">
        <v>491</v>
      </c>
      <c r="AA12" s="129">
        <v>5</v>
      </c>
      <c r="AB12" s="328">
        <v>5</v>
      </c>
      <c r="AC12" s="131"/>
      <c r="AD12" s="127">
        <v>2</v>
      </c>
      <c r="AE12" s="128">
        <v>190</v>
      </c>
      <c r="AF12" s="128">
        <v>197</v>
      </c>
      <c r="AG12" s="129">
        <v>3</v>
      </c>
      <c r="AH12" s="130">
        <v>16</v>
      </c>
      <c r="AI12" s="131"/>
      <c r="AJ12" s="127">
        <v>2</v>
      </c>
      <c r="AK12" s="128">
        <v>424</v>
      </c>
      <c r="AL12" s="128">
        <v>491</v>
      </c>
      <c r="AM12" s="129">
        <v>4</v>
      </c>
      <c r="AN12" s="130">
        <v>1</v>
      </c>
      <c r="AO12" s="131"/>
      <c r="AP12" s="127">
        <v>2</v>
      </c>
      <c r="AQ12" s="128">
        <v>483</v>
      </c>
      <c r="AR12" s="128">
        <v>491</v>
      </c>
      <c r="AS12" s="129">
        <v>5</v>
      </c>
      <c r="AT12" s="130">
        <v>6</v>
      </c>
      <c r="AU12" s="131"/>
      <c r="AV12" s="127">
        <v>2</v>
      </c>
      <c r="AW12" s="128">
        <v>190</v>
      </c>
      <c r="AX12" s="128">
        <v>197</v>
      </c>
      <c r="AY12" s="129">
        <v>3</v>
      </c>
      <c r="AZ12" s="130">
        <v>15</v>
      </c>
      <c r="BA12" s="131"/>
      <c r="BB12" s="127">
        <v>2</v>
      </c>
      <c r="BC12" s="128">
        <v>424</v>
      </c>
      <c r="BD12" s="128">
        <v>491</v>
      </c>
      <c r="BE12" s="129">
        <v>4</v>
      </c>
      <c r="BF12" s="130">
        <v>12</v>
      </c>
      <c r="BG12" s="131"/>
      <c r="BH12" s="127">
        <v>2</v>
      </c>
      <c r="BI12" s="128"/>
      <c r="BJ12" s="128">
        <v>491</v>
      </c>
      <c r="BK12" s="129"/>
      <c r="BL12" s="130">
        <v>17</v>
      </c>
      <c r="BM12" s="131"/>
    </row>
    <row r="13" spans="1:65" s="147" customFormat="1" ht="16" customHeight="1">
      <c r="A13" s="126"/>
      <c r="B13" s="127">
        <v>3</v>
      </c>
      <c r="C13" s="128">
        <v>332</v>
      </c>
      <c r="D13" s="128">
        <v>360</v>
      </c>
      <c r="E13" s="129">
        <v>4</v>
      </c>
      <c r="F13" s="130">
        <v>14</v>
      </c>
      <c r="G13" s="131"/>
      <c r="H13" s="132">
        <v>3</v>
      </c>
      <c r="I13" s="133"/>
      <c r="J13" s="134">
        <f t="shared" si="0"/>
        <v>4</v>
      </c>
      <c r="K13" s="134">
        <f t="shared" si="0"/>
        <v>14</v>
      </c>
      <c r="L13" s="127">
        <v>3</v>
      </c>
      <c r="M13" s="128">
        <v>307</v>
      </c>
      <c r="N13" s="128">
        <v>360</v>
      </c>
      <c r="O13" s="129">
        <v>4</v>
      </c>
      <c r="P13" s="130">
        <v>10</v>
      </c>
      <c r="Q13" s="131"/>
      <c r="R13" s="127">
        <v>3</v>
      </c>
      <c r="S13" s="128">
        <v>416</v>
      </c>
      <c r="T13" s="128">
        <v>360</v>
      </c>
      <c r="U13" s="129">
        <v>5</v>
      </c>
      <c r="V13" s="130">
        <v>8</v>
      </c>
      <c r="W13" s="131"/>
      <c r="X13" s="127">
        <v>3</v>
      </c>
      <c r="Y13" s="128">
        <v>127</v>
      </c>
      <c r="Z13" s="128">
        <v>360</v>
      </c>
      <c r="AA13" s="129">
        <v>3</v>
      </c>
      <c r="AB13" s="328">
        <v>15</v>
      </c>
      <c r="AC13" s="131"/>
      <c r="AD13" s="127">
        <v>3</v>
      </c>
      <c r="AE13" s="128">
        <v>332</v>
      </c>
      <c r="AF13" s="128">
        <v>471</v>
      </c>
      <c r="AG13" s="129">
        <v>4</v>
      </c>
      <c r="AH13" s="130">
        <v>10</v>
      </c>
      <c r="AI13" s="131"/>
      <c r="AJ13" s="127">
        <v>3</v>
      </c>
      <c r="AK13" s="128">
        <v>136</v>
      </c>
      <c r="AL13" s="128">
        <v>360</v>
      </c>
      <c r="AM13" s="129">
        <v>3</v>
      </c>
      <c r="AN13" s="130">
        <v>17</v>
      </c>
      <c r="AO13" s="131"/>
      <c r="AP13" s="127">
        <v>3</v>
      </c>
      <c r="AQ13" s="128">
        <v>127</v>
      </c>
      <c r="AR13" s="128">
        <v>360</v>
      </c>
      <c r="AS13" s="129">
        <v>3</v>
      </c>
      <c r="AT13" s="130">
        <v>16</v>
      </c>
      <c r="AU13" s="131"/>
      <c r="AV13" s="127">
        <v>3</v>
      </c>
      <c r="AW13" s="128">
        <v>332</v>
      </c>
      <c r="AX13" s="128">
        <v>471</v>
      </c>
      <c r="AY13" s="129">
        <v>4</v>
      </c>
      <c r="AZ13" s="130">
        <v>9</v>
      </c>
      <c r="BA13" s="131"/>
      <c r="BB13" s="127">
        <v>3</v>
      </c>
      <c r="BC13" s="128">
        <v>136</v>
      </c>
      <c r="BD13" s="128">
        <v>360</v>
      </c>
      <c r="BE13" s="129">
        <v>3</v>
      </c>
      <c r="BF13" s="130">
        <v>18</v>
      </c>
      <c r="BG13" s="131"/>
      <c r="BH13" s="127">
        <v>3</v>
      </c>
      <c r="BI13" s="128"/>
      <c r="BJ13" s="128">
        <v>360</v>
      </c>
      <c r="BK13" s="129"/>
      <c r="BL13" s="130">
        <v>1</v>
      </c>
      <c r="BM13" s="131"/>
    </row>
    <row r="14" spans="1:65" s="147" customFormat="1" ht="16" customHeight="1">
      <c r="A14" s="126"/>
      <c r="B14" s="127">
        <v>4</v>
      </c>
      <c r="C14" s="128">
        <v>447</v>
      </c>
      <c r="D14" s="128">
        <v>270</v>
      </c>
      <c r="E14" s="129">
        <v>5</v>
      </c>
      <c r="F14" s="130">
        <v>6</v>
      </c>
      <c r="G14" s="131"/>
      <c r="H14" s="132">
        <v>4</v>
      </c>
      <c r="I14" s="133"/>
      <c r="J14" s="134">
        <f t="shared" si="0"/>
        <v>5</v>
      </c>
      <c r="K14" s="134">
        <f t="shared" si="0"/>
        <v>6</v>
      </c>
      <c r="L14" s="127">
        <v>4</v>
      </c>
      <c r="M14" s="128">
        <v>130</v>
      </c>
      <c r="N14" s="128">
        <v>270</v>
      </c>
      <c r="O14" s="129">
        <v>3</v>
      </c>
      <c r="P14" s="130">
        <v>16</v>
      </c>
      <c r="Q14" s="131"/>
      <c r="R14" s="127">
        <v>4</v>
      </c>
      <c r="S14" s="128">
        <v>155</v>
      </c>
      <c r="T14" s="128">
        <v>270</v>
      </c>
      <c r="U14" s="129">
        <v>3</v>
      </c>
      <c r="V14" s="130">
        <v>6</v>
      </c>
      <c r="W14" s="131"/>
      <c r="X14" s="127">
        <v>4</v>
      </c>
      <c r="Y14" s="128">
        <v>506</v>
      </c>
      <c r="Z14" s="128">
        <v>270</v>
      </c>
      <c r="AA14" s="129">
        <v>5</v>
      </c>
      <c r="AB14" s="328">
        <v>1</v>
      </c>
      <c r="AC14" s="131"/>
      <c r="AD14" s="127">
        <v>4</v>
      </c>
      <c r="AE14" s="128">
        <v>519</v>
      </c>
      <c r="AF14" s="128">
        <v>385</v>
      </c>
      <c r="AG14" s="129">
        <v>5</v>
      </c>
      <c r="AH14" s="130">
        <v>8</v>
      </c>
      <c r="AI14" s="131"/>
      <c r="AJ14" s="127">
        <v>4</v>
      </c>
      <c r="AK14" s="128">
        <v>481</v>
      </c>
      <c r="AL14" s="128">
        <v>270</v>
      </c>
      <c r="AM14" s="129">
        <v>5</v>
      </c>
      <c r="AN14" s="130">
        <v>3</v>
      </c>
      <c r="AO14" s="131"/>
      <c r="AP14" s="127">
        <v>4</v>
      </c>
      <c r="AQ14" s="128">
        <v>506</v>
      </c>
      <c r="AR14" s="128">
        <v>270</v>
      </c>
      <c r="AS14" s="129">
        <v>5</v>
      </c>
      <c r="AT14" s="130">
        <v>2</v>
      </c>
      <c r="AU14" s="131"/>
      <c r="AV14" s="127">
        <v>4</v>
      </c>
      <c r="AW14" s="128">
        <v>519</v>
      </c>
      <c r="AX14" s="128">
        <v>385</v>
      </c>
      <c r="AY14" s="129">
        <v>5</v>
      </c>
      <c r="AZ14" s="130">
        <v>7</v>
      </c>
      <c r="BA14" s="131"/>
      <c r="BB14" s="127">
        <v>4</v>
      </c>
      <c r="BC14" s="128">
        <v>481</v>
      </c>
      <c r="BD14" s="128">
        <v>270</v>
      </c>
      <c r="BE14" s="129">
        <v>5</v>
      </c>
      <c r="BF14" s="130">
        <v>4</v>
      </c>
      <c r="BG14" s="131"/>
      <c r="BH14" s="127">
        <v>4</v>
      </c>
      <c r="BI14" s="128"/>
      <c r="BJ14" s="128">
        <v>270</v>
      </c>
      <c r="BK14" s="129"/>
      <c r="BL14" s="130">
        <v>3</v>
      </c>
      <c r="BM14" s="131"/>
    </row>
    <row r="15" spans="1:65" s="147" customFormat="1" ht="16" customHeight="1">
      <c r="A15" s="126"/>
      <c r="B15" s="127">
        <v>5</v>
      </c>
      <c r="C15" s="128">
        <v>115</v>
      </c>
      <c r="D15" s="128">
        <v>226</v>
      </c>
      <c r="E15" s="129">
        <v>3</v>
      </c>
      <c r="F15" s="130">
        <v>18</v>
      </c>
      <c r="G15" s="131"/>
      <c r="H15" s="132">
        <v>5</v>
      </c>
      <c r="I15" s="133"/>
      <c r="J15" s="134">
        <f t="shared" si="0"/>
        <v>3</v>
      </c>
      <c r="K15" s="134">
        <f t="shared" si="0"/>
        <v>18</v>
      </c>
      <c r="L15" s="127">
        <v>5</v>
      </c>
      <c r="M15" s="128">
        <v>322</v>
      </c>
      <c r="N15" s="128">
        <v>226</v>
      </c>
      <c r="O15" s="129">
        <v>4</v>
      </c>
      <c r="P15" s="130">
        <v>2</v>
      </c>
      <c r="Q15" s="131"/>
      <c r="R15" s="127">
        <v>5</v>
      </c>
      <c r="S15" s="128">
        <v>249</v>
      </c>
      <c r="T15" s="128">
        <v>226</v>
      </c>
      <c r="U15" s="129">
        <v>4</v>
      </c>
      <c r="V15" s="130">
        <v>12</v>
      </c>
      <c r="W15" s="131"/>
      <c r="X15" s="127">
        <v>5</v>
      </c>
      <c r="Y15" s="128">
        <v>160</v>
      </c>
      <c r="Z15" s="128">
        <v>226</v>
      </c>
      <c r="AA15" s="129">
        <v>3</v>
      </c>
      <c r="AB15" s="328">
        <v>11</v>
      </c>
      <c r="AC15" s="131"/>
      <c r="AD15" s="127">
        <v>5</v>
      </c>
      <c r="AE15" s="128">
        <v>340</v>
      </c>
      <c r="AF15" s="128">
        <v>110</v>
      </c>
      <c r="AG15" s="129">
        <v>4</v>
      </c>
      <c r="AH15" s="130">
        <v>12</v>
      </c>
      <c r="AI15" s="131"/>
      <c r="AJ15" s="127">
        <v>5</v>
      </c>
      <c r="AK15" s="128">
        <v>200</v>
      </c>
      <c r="AL15" s="128">
        <v>226</v>
      </c>
      <c r="AM15" s="129">
        <v>3</v>
      </c>
      <c r="AN15" s="130">
        <v>9</v>
      </c>
      <c r="AO15" s="131"/>
      <c r="AP15" s="127">
        <v>5</v>
      </c>
      <c r="AQ15" s="128">
        <v>160</v>
      </c>
      <c r="AR15" s="128">
        <v>226</v>
      </c>
      <c r="AS15" s="129">
        <v>3</v>
      </c>
      <c r="AT15" s="130">
        <v>12</v>
      </c>
      <c r="AU15" s="131"/>
      <c r="AV15" s="127">
        <v>5</v>
      </c>
      <c r="AW15" s="128">
        <v>340</v>
      </c>
      <c r="AX15" s="128">
        <v>110</v>
      </c>
      <c r="AY15" s="129">
        <v>4</v>
      </c>
      <c r="AZ15" s="130">
        <v>11</v>
      </c>
      <c r="BA15" s="131"/>
      <c r="BB15" s="127">
        <v>5</v>
      </c>
      <c r="BC15" s="128">
        <v>200</v>
      </c>
      <c r="BD15" s="128">
        <v>226</v>
      </c>
      <c r="BE15" s="129">
        <v>3</v>
      </c>
      <c r="BF15" s="130">
        <v>10</v>
      </c>
      <c r="BG15" s="131"/>
      <c r="BH15" s="127">
        <v>5</v>
      </c>
      <c r="BI15" s="128"/>
      <c r="BJ15" s="128">
        <v>226</v>
      </c>
      <c r="BK15" s="129"/>
      <c r="BL15" s="130">
        <v>11</v>
      </c>
      <c r="BM15" s="131"/>
    </row>
    <row r="16" spans="1:65" s="147" customFormat="1" ht="16" customHeight="1">
      <c r="A16" s="126"/>
      <c r="B16" s="127">
        <v>6</v>
      </c>
      <c r="C16" s="128">
        <v>347</v>
      </c>
      <c r="D16" s="128">
        <v>359</v>
      </c>
      <c r="E16" s="129">
        <v>4</v>
      </c>
      <c r="F16" s="130">
        <v>2</v>
      </c>
      <c r="G16" s="131"/>
      <c r="H16" s="132">
        <v>6</v>
      </c>
      <c r="I16" s="133"/>
      <c r="J16" s="134">
        <f t="shared" si="0"/>
        <v>4</v>
      </c>
      <c r="K16" s="134">
        <f t="shared" si="0"/>
        <v>2</v>
      </c>
      <c r="L16" s="127">
        <v>6</v>
      </c>
      <c r="M16" s="128">
        <v>391</v>
      </c>
      <c r="N16" s="128">
        <v>359</v>
      </c>
      <c r="O16" s="129">
        <v>5</v>
      </c>
      <c r="P16" s="130">
        <v>14</v>
      </c>
      <c r="Q16" s="131"/>
      <c r="R16" s="127">
        <v>6</v>
      </c>
      <c r="S16" s="128">
        <v>152</v>
      </c>
      <c r="T16" s="128">
        <v>359</v>
      </c>
      <c r="U16" s="129">
        <v>3</v>
      </c>
      <c r="V16" s="130">
        <v>4</v>
      </c>
      <c r="W16" s="131"/>
      <c r="X16" s="127">
        <v>6</v>
      </c>
      <c r="Y16" s="128">
        <v>262</v>
      </c>
      <c r="Z16" s="128">
        <v>359</v>
      </c>
      <c r="AA16" s="129">
        <v>4</v>
      </c>
      <c r="AB16" s="328">
        <v>13</v>
      </c>
      <c r="AC16" s="131"/>
      <c r="AD16" s="127">
        <v>6</v>
      </c>
      <c r="AE16" s="128">
        <v>335</v>
      </c>
      <c r="AF16" s="128">
        <v>417</v>
      </c>
      <c r="AG16" s="129">
        <v>4</v>
      </c>
      <c r="AH16" s="130">
        <v>14</v>
      </c>
      <c r="AI16" s="131"/>
      <c r="AJ16" s="127">
        <v>6</v>
      </c>
      <c r="AK16" s="128">
        <v>433</v>
      </c>
      <c r="AL16" s="128">
        <v>359</v>
      </c>
      <c r="AM16" s="129">
        <v>5</v>
      </c>
      <c r="AN16" s="130">
        <v>15</v>
      </c>
      <c r="AO16" s="131"/>
      <c r="AP16" s="127">
        <v>6</v>
      </c>
      <c r="AQ16" s="128">
        <v>262</v>
      </c>
      <c r="AR16" s="128">
        <v>359</v>
      </c>
      <c r="AS16" s="129">
        <v>4</v>
      </c>
      <c r="AT16" s="130">
        <v>14</v>
      </c>
      <c r="AU16" s="131"/>
      <c r="AV16" s="127">
        <v>6</v>
      </c>
      <c r="AW16" s="128">
        <v>335</v>
      </c>
      <c r="AX16" s="128">
        <v>417</v>
      </c>
      <c r="AY16" s="129">
        <v>4</v>
      </c>
      <c r="AZ16" s="130">
        <v>13</v>
      </c>
      <c r="BA16" s="131"/>
      <c r="BB16" s="127">
        <v>6</v>
      </c>
      <c r="BC16" s="128">
        <v>433</v>
      </c>
      <c r="BD16" s="128">
        <v>359</v>
      </c>
      <c r="BE16" s="129">
        <v>5</v>
      </c>
      <c r="BF16" s="130">
        <v>16</v>
      </c>
      <c r="BG16" s="131"/>
      <c r="BH16" s="127">
        <v>6</v>
      </c>
      <c r="BI16" s="128"/>
      <c r="BJ16" s="128">
        <v>359</v>
      </c>
      <c r="BK16" s="129"/>
      <c r="BL16" s="130">
        <v>7</v>
      </c>
      <c r="BM16" s="131"/>
    </row>
    <row r="17" spans="1:65" s="147" customFormat="1" ht="16" customHeight="1">
      <c r="A17" s="126"/>
      <c r="B17" s="127">
        <v>7</v>
      </c>
      <c r="C17" s="128">
        <v>142</v>
      </c>
      <c r="D17" s="128">
        <v>383</v>
      </c>
      <c r="E17" s="129">
        <v>3</v>
      </c>
      <c r="F17" s="130">
        <v>4</v>
      </c>
      <c r="G17" s="131"/>
      <c r="H17" s="132">
        <v>7</v>
      </c>
      <c r="I17" s="133"/>
      <c r="J17" s="134">
        <f t="shared" si="0"/>
        <v>3</v>
      </c>
      <c r="K17" s="134">
        <f t="shared" si="0"/>
        <v>4</v>
      </c>
      <c r="L17" s="127">
        <v>7</v>
      </c>
      <c r="M17" s="128">
        <v>137</v>
      </c>
      <c r="N17" s="128">
        <v>383</v>
      </c>
      <c r="O17" s="129">
        <v>3</v>
      </c>
      <c r="P17" s="130">
        <v>12</v>
      </c>
      <c r="Q17" s="131"/>
      <c r="R17" s="127">
        <v>7</v>
      </c>
      <c r="S17" s="128">
        <v>286</v>
      </c>
      <c r="T17" s="128">
        <v>383</v>
      </c>
      <c r="U17" s="129">
        <v>4</v>
      </c>
      <c r="V17" s="130">
        <v>10</v>
      </c>
      <c r="W17" s="131"/>
      <c r="X17" s="127">
        <v>7</v>
      </c>
      <c r="Y17" s="128">
        <v>288</v>
      </c>
      <c r="Z17" s="128">
        <v>383</v>
      </c>
      <c r="AA17" s="129">
        <v>4</v>
      </c>
      <c r="AB17" s="328">
        <v>9</v>
      </c>
      <c r="AC17" s="131"/>
      <c r="AD17" s="127">
        <v>7</v>
      </c>
      <c r="AE17" s="128">
        <v>168</v>
      </c>
      <c r="AF17" s="128">
        <v>412</v>
      </c>
      <c r="AG17" s="129">
        <v>3</v>
      </c>
      <c r="AH17" s="130">
        <v>18</v>
      </c>
      <c r="AI17" s="131"/>
      <c r="AJ17" s="127">
        <v>7</v>
      </c>
      <c r="AK17" s="128">
        <v>156</v>
      </c>
      <c r="AL17" s="128">
        <v>383</v>
      </c>
      <c r="AM17" s="129">
        <v>3</v>
      </c>
      <c r="AN17" s="130">
        <v>13</v>
      </c>
      <c r="AO17" s="131"/>
      <c r="AP17" s="127">
        <v>7</v>
      </c>
      <c r="AQ17" s="128">
        <v>288</v>
      </c>
      <c r="AR17" s="128">
        <v>383</v>
      </c>
      <c r="AS17" s="129">
        <v>4</v>
      </c>
      <c r="AT17" s="130">
        <v>10</v>
      </c>
      <c r="AU17" s="131"/>
      <c r="AV17" s="127">
        <v>7</v>
      </c>
      <c r="AW17" s="128">
        <v>168</v>
      </c>
      <c r="AX17" s="128">
        <v>412</v>
      </c>
      <c r="AY17" s="129">
        <v>3</v>
      </c>
      <c r="AZ17" s="130">
        <v>17</v>
      </c>
      <c r="BA17" s="131"/>
      <c r="BB17" s="127">
        <v>7</v>
      </c>
      <c r="BC17" s="128">
        <v>156</v>
      </c>
      <c r="BD17" s="128">
        <v>383</v>
      </c>
      <c r="BE17" s="129">
        <v>3</v>
      </c>
      <c r="BF17" s="130">
        <v>14</v>
      </c>
      <c r="BG17" s="131"/>
      <c r="BH17" s="127">
        <v>7</v>
      </c>
      <c r="BI17" s="128"/>
      <c r="BJ17" s="128">
        <v>383</v>
      </c>
      <c r="BK17" s="129"/>
      <c r="BL17" s="130">
        <v>9</v>
      </c>
      <c r="BM17" s="131"/>
    </row>
    <row r="18" spans="1:65" s="147" customFormat="1" ht="16" customHeight="1">
      <c r="A18" s="126"/>
      <c r="B18" s="127">
        <v>8</v>
      </c>
      <c r="C18" s="128">
        <v>293</v>
      </c>
      <c r="D18" s="128">
        <v>178</v>
      </c>
      <c r="E18" s="129">
        <v>4</v>
      </c>
      <c r="F18" s="130">
        <v>16</v>
      </c>
      <c r="G18" s="131"/>
      <c r="H18" s="132">
        <v>8</v>
      </c>
      <c r="I18" s="133"/>
      <c r="J18" s="134">
        <f t="shared" si="0"/>
        <v>4</v>
      </c>
      <c r="K18" s="134">
        <f t="shared" si="0"/>
        <v>16</v>
      </c>
      <c r="L18" s="127">
        <v>8</v>
      </c>
      <c r="M18" s="128">
        <v>242</v>
      </c>
      <c r="N18" s="128">
        <v>178</v>
      </c>
      <c r="O18" s="129">
        <v>4</v>
      </c>
      <c r="P18" s="130">
        <v>18</v>
      </c>
      <c r="Q18" s="131"/>
      <c r="R18" s="127">
        <v>8</v>
      </c>
      <c r="S18" s="128">
        <v>400</v>
      </c>
      <c r="T18" s="128">
        <v>178</v>
      </c>
      <c r="U18" s="129">
        <v>5</v>
      </c>
      <c r="V18" s="130">
        <v>2</v>
      </c>
      <c r="W18" s="131"/>
      <c r="X18" s="127">
        <v>8</v>
      </c>
      <c r="Y18" s="128">
        <v>105</v>
      </c>
      <c r="Z18" s="128">
        <v>178</v>
      </c>
      <c r="AA18" s="129">
        <v>3</v>
      </c>
      <c r="AB18" s="328">
        <v>17</v>
      </c>
      <c r="AC18" s="131"/>
      <c r="AD18" s="127">
        <v>8</v>
      </c>
      <c r="AE18" s="128">
        <v>470</v>
      </c>
      <c r="AF18" s="128">
        <v>138</v>
      </c>
      <c r="AG18" s="129">
        <v>5</v>
      </c>
      <c r="AH18" s="130">
        <v>6</v>
      </c>
      <c r="AI18" s="131"/>
      <c r="AJ18" s="127">
        <v>8</v>
      </c>
      <c r="AK18" s="128">
        <v>480</v>
      </c>
      <c r="AL18" s="128">
        <v>178</v>
      </c>
      <c r="AM18" s="129">
        <v>5</v>
      </c>
      <c r="AN18" s="130">
        <v>7</v>
      </c>
      <c r="AO18" s="131"/>
      <c r="AP18" s="127">
        <v>8</v>
      </c>
      <c r="AQ18" s="128">
        <v>105</v>
      </c>
      <c r="AR18" s="128">
        <v>178</v>
      </c>
      <c r="AS18" s="129">
        <v>3</v>
      </c>
      <c r="AT18" s="130">
        <v>18</v>
      </c>
      <c r="AU18" s="131"/>
      <c r="AV18" s="127">
        <v>8</v>
      </c>
      <c r="AW18" s="128">
        <v>470</v>
      </c>
      <c r="AX18" s="128">
        <v>138</v>
      </c>
      <c r="AY18" s="129">
        <v>5</v>
      </c>
      <c r="AZ18" s="130">
        <v>5</v>
      </c>
      <c r="BA18" s="131"/>
      <c r="BB18" s="127">
        <v>8</v>
      </c>
      <c r="BC18" s="128">
        <v>480</v>
      </c>
      <c r="BD18" s="128">
        <v>178</v>
      </c>
      <c r="BE18" s="129">
        <v>5</v>
      </c>
      <c r="BF18" s="130">
        <v>8</v>
      </c>
      <c r="BG18" s="131"/>
      <c r="BH18" s="127">
        <v>8</v>
      </c>
      <c r="BI18" s="128"/>
      <c r="BJ18" s="128">
        <v>178</v>
      </c>
      <c r="BK18" s="129"/>
      <c r="BL18" s="130">
        <v>13</v>
      </c>
      <c r="BM18" s="131"/>
    </row>
    <row r="19" spans="1:65" s="147" customFormat="1" ht="16" customHeight="1">
      <c r="A19" s="148"/>
      <c r="B19" s="127">
        <v>9</v>
      </c>
      <c r="C19" s="128">
        <v>303</v>
      </c>
      <c r="D19" s="128">
        <v>310</v>
      </c>
      <c r="E19" s="129">
        <v>4</v>
      </c>
      <c r="F19" s="130">
        <v>10</v>
      </c>
      <c r="G19" s="131"/>
      <c r="H19" s="132">
        <v>9</v>
      </c>
      <c r="I19" s="133"/>
      <c r="J19" s="134">
        <f t="shared" si="0"/>
        <v>4</v>
      </c>
      <c r="K19" s="134">
        <f t="shared" si="0"/>
        <v>10</v>
      </c>
      <c r="L19" s="127">
        <v>9</v>
      </c>
      <c r="M19" s="128">
        <v>293</v>
      </c>
      <c r="N19" s="128">
        <v>310</v>
      </c>
      <c r="O19" s="129">
        <v>4</v>
      </c>
      <c r="P19" s="130">
        <v>8</v>
      </c>
      <c r="Q19" s="131"/>
      <c r="R19" s="127">
        <v>9</v>
      </c>
      <c r="S19" s="128">
        <v>281</v>
      </c>
      <c r="T19" s="128">
        <v>310</v>
      </c>
      <c r="U19" s="129">
        <v>4</v>
      </c>
      <c r="V19" s="130">
        <v>18</v>
      </c>
      <c r="W19" s="131"/>
      <c r="X19" s="127">
        <v>9</v>
      </c>
      <c r="Y19" s="128">
        <v>440</v>
      </c>
      <c r="Z19" s="128">
        <v>310</v>
      </c>
      <c r="AA19" s="129">
        <v>5</v>
      </c>
      <c r="AB19" s="328">
        <v>3</v>
      </c>
      <c r="AC19" s="131"/>
      <c r="AD19" s="127">
        <v>9</v>
      </c>
      <c r="AE19" s="128">
        <v>374</v>
      </c>
      <c r="AF19" s="128">
        <v>413</v>
      </c>
      <c r="AG19" s="129">
        <v>4</v>
      </c>
      <c r="AH19" s="130">
        <v>2</v>
      </c>
      <c r="AI19" s="131"/>
      <c r="AJ19" s="127">
        <v>9</v>
      </c>
      <c r="AK19" s="128">
        <v>334</v>
      </c>
      <c r="AL19" s="128">
        <v>310</v>
      </c>
      <c r="AM19" s="129">
        <v>4</v>
      </c>
      <c r="AN19" s="130">
        <v>5</v>
      </c>
      <c r="AO19" s="131"/>
      <c r="AP19" s="127">
        <v>9</v>
      </c>
      <c r="AQ19" s="128">
        <v>440</v>
      </c>
      <c r="AR19" s="128">
        <v>310</v>
      </c>
      <c r="AS19" s="129">
        <v>5</v>
      </c>
      <c r="AT19" s="130">
        <v>4</v>
      </c>
      <c r="AU19" s="131"/>
      <c r="AV19" s="127">
        <v>9</v>
      </c>
      <c r="AW19" s="128">
        <v>374</v>
      </c>
      <c r="AX19" s="128">
        <v>413</v>
      </c>
      <c r="AY19" s="129">
        <v>4</v>
      </c>
      <c r="AZ19" s="130">
        <v>1</v>
      </c>
      <c r="BA19" s="131"/>
      <c r="BB19" s="127">
        <v>9</v>
      </c>
      <c r="BC19" s="128">
        <v>334</v>
      </c>
      <c r="BD19" s="128">
        <v>310</v>
      </c>
      <c r="BE19" s="129">
        <v>4</v>
      </c>
      <c r="BF19" s="130">
        <v>6</v>
      </c>
      <c r="BG19" s="131"/>
      <c r="BH19" s="127">
        <v>9</v>
      </c>
      <c r="BI19" s="128"/>
      <c r="BJ19" s="128">
        <v>310</v>
      </c>
      <c r="BK19" s="129"/>
      <c r="BL19" s="130">
        <v>5</v>
      </c>
      <c r="BM19" s="131"/>
    </row>
    <row r="20" spans="1:65" s="147" customFormat="1" ht="4.95" customHeight="1" thickBot="1">
      <c r="A20" s="126"/>
      <c r="B20" s="150"/>
      <c r="C20" s="151"/>
      <c r="D20" s="151"/>
      <c r="E20" s="151"/>
      <c r="F20" s="152"/>
      <c r="G20" s="131"/>
      <c r="H20" s="153"/>
      <c r="I20" s="153"/>
      <c r="J20" s="154"/>
      <c r="K20" s="154"/>
      <c r="L20" s="150"/>
      <c r="M20" s="151"/>
      <c r="N20" s="151"/>
      <c r="O20" s="151"/>
      <c r="P20" s="152"/>
      <c r="Q20" s="131"/>
      <c r="R20" s="150"/>
      <c r="S20" s="151"/>
      <c r="T20" s="151"/>
      <c r="U20" s="151"/>
      <c r="V20" s="152"/>
      <c r="W20" s="131"/>
      <c r="X20" s="150"/>
      <c r="Y20" s="151"/>
      <c r="Z20" s="151"/>
      <c r="AA20" s="151"/>
      <c r="AB20" s="152"/>
      <c r="AC20" s="131"/>
      <c r="AD20" s="150"/>
      <c r="AE20" s="151"/>
      <c r="AF20" s="151"/>
      <c r="AG20" s="151"/>
      <c r="AH20" s="152"/>
      <c r="AI20" s="131"/>
      <c r="AJ20" s="150"/>
      <c r="AK20" s="151"/>
      <c r="AL20" s="151"/>
      <c r="AM20" s="151"/>
      <c r="AN20" s="152"/>
      <c r="AO20" s="131"/>
      <c r="AP20" s="150"/>
      <c r="AQ20" s="151"/>
      <c r="AR20" s="151"/>
      <c r="AS20" s="151"/>
      <c r="AT20" s="152"/>
      <c r="AU20" s="131"/>
      <c r="AV20" s="150"/>
      <c r="AW20" s="151"/>
      <c r="AX20" s="151"/>
      <c r="AY20" s="151"/>
      <c r="AZ20" s="152"/>
      <c r="BA20" s="131"/>
      <c r="BB20" s="150"/>
      <c r="BC20" s="151"/>
      <c r="BD20" s="151"/>
      <c r="BE20" s="151"/>
      <c r="BF20" s="152"/>
      <c r="BG20" s="131"/>
      <c r="BH20" s="150"/>
      <c r="BI20" s="151"/>
      <c r="BJ20" s="151"/>
      <c r="BK20" s="151"/>
      <c r="BL20" s="152"/>
      <c r="BM20" s="131"/>
    </row>
    <row r="21" spans="1:65" s="147" customFormat="1" ht="18" customHeight="1" thickBot="1">
      <c r="A21" s="126"/>
      <c r="B21" s="127" t="s">
        <v>43</v>
      </c>
      <c r="C21" s="160">
        <f>SUM(C11:C19)</f>
        <v>2568</v>
      </c>
      <c r="D21" s="160">
        <f>SUM(D11:D19)</f>
        <v>2958</v>
      </c>
      <c r="E21" s="161">
        <f>SUM(E11:E19)</f>
        <v>35</v>
      </c>
      <c r="F21" s="162" t="s">
        <v>43</v>
      </c>
      <c r="G21" s="131"/>
      <c r="H21" s="163" t="s">
        <v>44</v>
      </c>
      <c r="I21" s="133"/>
      <c r="J21" s="134"/>
      <c r="K21" s="134"/>
      <c r="L21" s="127" t="s">
        <v>43</v>
      </c>
      <c r="M21" s="160">
        <f>SUM(M11:M19)</f>
        <v>2580</v>
      </c>
      <c r="N21" s="160">
        <f>SUM(N11:N19)</f>
        <v>2958</v>
      </c>
      <c r="O21" s="161">
        <f>SUM(O11:O19)</f>
        <v>36</v>
      </c>
      <c r="P21" s="162" t="s">
        <v>43</v>
      </c>
      <c r="Q21" s="131"/>
      <c r="R21" s="127" t="s">
        <v>43</v>
      </c>
      <c r="S21" s="160">
        <f>SUM(S11:S19)</f>
        <v>2362</v>
      </c>
      <c r="T21" s="160">
        <f>SUM(T11:T19)</f>
        <v>2958</v>
      </c>
      <c r="U21" s="161">
        <f>SUM(U11:U19)</f>
        <v>35</v>
      </c>
      <c r="V21" s="162" t="s">
        <v>43</v>
      </c>
      <c r="W21" s="131"/>
      <c r="X21" s="127" t="s">
        <v>43</v>
      </c>
      <c r="Y21" s="160">
        <f>SUM(Y11:Y19)</f>
        <v>2723</v>
      </c>
      <c r="Z21" s="160">
        <f>SUM(Z11:Z19)</f>
        <v>2958</v>
      </c>
      <c r="AA21" s="161">
        <f>SUM(AA11:AA19)</f>
        <v>36</v>
      </c>
      <c r="AB21" s="162" t="s">
        <v>43</v>
      </c>
      <c r="AC21" s="131"/>
      <c r="AD21" s="127" t="s">
        <v>43</v>
      </c>
      <c r="AE21" s="160">
        <f>SUM(AE11:AE19)</f>
        <v>3115</v>
      </c>
      <c r="AF21" s="160">
        <f>SUM(AF11:AF19)</f>
        <v>2879</v>
      </c>
      <c r="AG21" s="161">
        <f>SUM(AG11:AG19)</f>
        <v>36</v>
      </c>
      <c r="AH21" s="162" t="s">
        <v>43</v>
      </c>
      <c r="AI21" s="131"/>
      <c r="AJ21" s="127" t="s">
        <v>43</v>
      </c>
      <c r="AK21" s="160">
        <f>SUM(AK11:AK19)</f>
        <v>2957</v>
      </c>
      <c r="AL21" s="160">
        <f>SUM(AL11:AL19)</f>
        <v>2958</v>
      </c>
      <c r="AM21" s="161">
        <f>SUM(AM11:AM19)</f>
        <v>36</v>
      </c>
      <c r="AN21" s="162" t="s">
        <v>43</v>
      </c>
      <c r="AO21" s="131"/>
      <c r="AP21" s="127" t="s">
        <v>43</v>
      </c>
      <c r="AQ21" s="160">
        <f>SUM(AQ11:AQ19)</f>
        <v>2723</v>
      </c>
      <c r="AR21" s="160">
        <f>SUM(AR11:AR19)</f>
        <v>2958</v>
      </c>
      <c r="AS21" s="161">
        <f>SUM(AS11:AS19)</f>
        <v>36</v>
      </c>
      <c r="AT21" s="162" t="s">
        <v>43</v>
      </c>
      <c r="AU21" s="131"/>
      <c r="AV21" s="127" t="s">
        <v>43</v>
      </c>
      <c r="AW21" s="160">
        <f>SUM(AW11:AW19)</f>
        <v>3115</v>
      </c>
      <c r="AX21" s="160">
        <f>SUM(AX11:AX19)</f>
        <v>2879</v>
      </c>
      <c r="AY21" s="161">
        <f>SUM(AY11:AY19)</f>
        <v>36</v>
      </c>
      <c r="AZ21" s="162" t="s">
        <v>43</v>
      </c>
      <c r="BA21" s="131"/>
      <c r="BB21" s="127" t="s">
        <v>43</v>
      </c>
      <c r="BC21" s="160">
        <f>SUM(BC11:BC19)</f>
        <v>2957</v>
      </c>
      <c r="BD21" s="160">
        <f>SUM(BD11:BD19)</f>
        <v>2958</v>
      </c>
      <c r="BE21" s="161">
        <f>SUM(BE11:BE19)</f>
        <v>36</v>
      </c>
      <c r="BF21" s="162" t="s">
        <v>43</v>
      </c>
      <c r="BG21" s="131"/>
      <c r="BH21" s="127" t="s">
        <v>43</v>
      </c>
      <c r="BI21" s="160">
        <f>SUM(BI11:BI19)</f>
        <v>0</v>
      </c>
      <c r="BJ21" s="160">
        <f>SUM(BJ11:BJ19)</f>
        <v>2958</v>
      </c>
      <c r="BK21" s="161">
        <f>SUM(BK11:BK19)</f>
        <v>0</v>
      </c>
      <c r="BL21" s="162" t="s">
        <v>43</v>
      </c>
      <c r="BM21" s="131"/>
    </row>
    <row r="22" spans="1:65" s="147" customFormat="1" ht="4.95" customHeight="1">
      <c r="A22" s="126"/>
      <c r="B22" s="150"/>
      <c r="C22" s="151"/>
      <c r="D22" s="151"/>
      <c r="E22" s="151"/>
      <c r="F22" s="152"/>
      <c r="G22" s="131"/>
      <c r="H22" s="153"/>
      <c r="I22" s="153"/>
      <c r="J22" s="154"/>
      <c r="K22" s="154"/>
      <c r="L22" s="150"/>
      <c r="M22" s="151"/>
      <c r="N22" s="151"/>
      <c r="O22" s="151"/>
      <c r="P22" s="152"/>
      <c r="Q22" s="131"/>
      <c r="R22" s="150"/>
      <c r="S22" s="151"/>
      <c r="T22" s="151"/>
      <c r="U22" s="151"/>
      <c r="V22" s="152"/>
      <c r="W22" s="131"/>
      <c r="X22" s="150"/>
      <c r="Y22" s="151"/>
      <c r="Z22" s="151"/>
      <c r="AA22" s="151"/>
      <c r="AB22" s="152"/>
      <c r="AC22" s="131"/>
      <c r="AD22" s="150"/>
      <c r="AE22" s="151"/>
      <c r="AF22" s="151"/>
      <c r="AG22" s="151"/>
      <c r="AH22" s="152"/>
      <c r="AI22" s="131"/>
      <c r="AJ22" s="150"/>
      <c r="AK22" s="151"/>
      <c r="AL22" s="151"/>
      <c r="AM22" s="151"/>
      <c r="AN22" s="152"/>
      <c r="AO22" s="131"/>
      <c r="AP22" s="150"/>
      <c r="AQ22" s="151"/>
      <c r="AR22" s="151"/>
      <c r="AS22" s="151"/>
      <c r="AT22" s="152"/>
      <c r="AU22" s="131"/>
      <c r="AV22" s="150"/>
      <c r="AW22" s="151"/>
      <c r="AX22" s="151"/>
      <c r="AY22" s="151"/>
      <c r="AZ22" s="152"/>
      <c r="BA22" s="131"/>
      <c r="BB22" s="150"/>
      <c r="BC22" s="151"/>
      <c r="BD22" s="151"/>
      <c r="BE22" s="151"/>
      <c r="BF22" s="152"/>
      <c r="BG22" s="131"/>
      <c r="BH22" s="150"/>
      <c r="BI22" s="151"/>
      <c r="BJ22" s="151"/>
      <c r="BK22" s="151"/>
      <c r="BL22" s="152"/>
      <c r="BM22" s="131"/>
    </row>
    <row r="23" spans="1:65" s="147" customFormat="1" ht="16" customHeight="1">
      <c r="A23" s="126"/>
      <c r="B23" s="127">
        <v>10</v>
      </c>
      <c r="C23" s="128">
        <v>331</v>
      </c>
      <c r="D23" s="128">
        <v>336</v>
      </c>
      <c r="E23" s="129">
        <v>4</v>
      </c>
      <c r="F23" s="130">
        <v>9</v>
      </c>
      <c r="G23" s="131"/>
      <c r="H23" s="132">
        <v>10</v>
      </c>
      <c r="I23" s="133"/>
      <c r="J23" s="134">
        <f t="shared" ref="J23:K31" si="1">E23</f>
        <v>4</v>
      </c>
      <c r="K23" s="134">
        <f t="shared" si="1"/>
        <v>9</v>
      </c>
      <c r="L23" s="127">
        <v>10</v>
      </c>
      <c r="M23" s="128">
        <v>134</v>
      </c>
      <c r="N23" s="128">
        <v>336</v>
      </c>
      <c r="O23" s="129">
        <v>3</v>
      </c>
      <c r="P23" s="130">
        <v>9</v>
      </c>
      <c r="Q23" s="131"/>
      <c r="R23" s="127">
        <v>10</v>
      </c>
      <c r="S23" s="128">
        <v>342</v>
      </c>
      <c r="T23" s="128">
        <v>336</v>
      </c>
      <c r="U23" s="129">
        <v>4</v>
      </c>
      <c r="V23" s="130">
        <v>3</v>
      </c>
      <c r="W23" s="131"/>
      <c r="X23" s="127">
        <v>10</v>
      </c>
      <c r="Y23" s="128">
        <v>387</v>
      </c>
      <c r="Z23" s="128">
        <v>336</v>
      </c>
      <c r="AA23" s="129">
        <v>4</v>
      </c>
      <c r="AB23" s="130">
        <v>4</v>
      </c>
      <c r="AC23" s="131"/>
      <c r="AD23" s="127">
        <v>10</v>
      </c>
      <c r="AE23" s="128">
        <v>352</v>
      </c>
      <c r="AF23" s="128">
        <v>381</v>
      </c>
      <c r="AG23" s="129">
        <v>4</v>
      </c>
      <c r="AH23" s="130">
        <v>7</v>
      </c>
      <c r="AI23" s="131"/>
      <c r="AJ23" s="127">
        <v>10</v>
      </c>
      <c r="AK23" s="128">
        <v>352</v>
      </c>
      <c r="AL23" s="128">
        <v>381</v>
      </c>
      <c r="AM23" s="129">
        <v>4</v>
      </c>
      <c r="AN23" s="130">
        <v>8</v>
      </c>
      <c r="AO23" s="131"/>
      <c r="AP23" s="127">
        <v>10</v>
      </c>
      <c r="AQ23" s="128">
        <v>313</v>
      </c>
      <c r="AR23" s="128">
        <v>381</v>
      </c>
      <c r="AS23" s="129">
        <v>4</v>
      </c>
      <c r="AT23" s="130">
        <v>11</v>
      </c>
      <c r="AU23" s="131"/>
      <c r="AV23" s="127">
        <v>10</v>
      </c>
      <c r="AW23" s="128">
        <v>313</v>
      </c>
      <c r="AX23" s="128">
        <v>381</v>
      </c>
      <c r="AY23" s="129">
        <v>4</v>
      </c>
      <c r="AZ23" s="130">
        <v>2</v>
      </c>
      <c r="BA23" s="131"/>
      <c r="BB23" s="127">
        <v>10</v>
      </c>
      <c r="BC23" s="128">
        <v>387</v>
      </c>
      <c r="BD23" s="128">
        <v>336</v>
      </c>
      <c r="BE23" s="129">
        <v>4</v>
      </c>
      <c r="BF23" s="130">
        <v>3</v>
      </c>
      <c r="BG23" s="131"/>
      <c r="BH23" s="127">
        <v>10</v>
      </c>
      <c r="BI23" s="128"/>
      <c r="BJ23" s="128">
        <v>336</v>
      </c>
      <c r="BK23" s="129"/>
      <c r="BL23" s="130">
        <v>8</v>
      </c>
      <c r="BM23" s="131"/>
    </row>
    <row r="24" spans="1:65" s="147" customFormat="1" ht="16" customHeight="1">
      <c r="A24" s="126"/>
      <c r="B24" s="127">
        <v>11</v>
      </c>
      <c r="C24" s="128">
        <v>146</v>
      </c>
      <c r="D24" s="128">
        <v>197</v>
      </c>
      <c r="E24" s="129">
        <v>3</v>
      </c>
      <c r="F24" s="130">
        <v>13</v>
      </c>
      <c r="G24" s="131"/>
      <c r="H24" s="132">
        <v>11</v>
      </c>
      <c r="I24" s="133"/>
      <c r="J24" s="134">
        <f t="shared" si="1"/>
        <v>3</v>
      </c>
      <c r="K24" s="134">
        <f t="shared" si="1"/>
        <v>13</v>
      </c>
      <c r="L24" s="127">
        <v>11</v>
      </c>
      <c r="M24" s="128">
        <v>295</v>
      </c>
      <c r="N24" s="128">
        <v>197</v>
      </c>
      <c r="O24" s="129">
        <v>4</v>
      </c>
      <c r="P24" s="130">
        <v>13</v>
      </c>
      <c r="Q24" s="131"/>
      <c r="R24" s="127">
        <v>11</v>
      </c>
      <c r="S24" s="128">
        <v>153</v>
      </c>
      <c r="T24" s="128">
        <v>197</v>
      </c>
      <c r="U24" s="129">
        <v>3</v>
      </c>
      <c r="V24" s="130">
        <v>13</v>
      </c>
      <c r="W24" s="131"/>
      <c r="X24" s="127">
        <v>11</v>
      </c>
      <c r="Y24" s="128">
        <v>190</v>
      </c>
      <c r="Z24" s="128">
        <v>197</v>
      </c>
      <c r="AA24" s="129">
        <v>3</v>
      </c>
      <c r="AB24" s="130">
        <v>16</v>
      </c>
      <c r="AC24" s="131"/>
      <c r="AD24" s="127">
        <v>11</v>
      </c>
      <c r="AE24" s="128">
        <v>483</v>
      </c>
      <c r="AF24" s="128">
        <v>491</v>
      </c>
      <c r="AG24" s="129">
        <v>5</v>
      </c>
      <c r="AH24" s="130">
        <v>5</v>
      </c>
      <c r="AI24" s="131"/>
      <c r="AJ24" s="127">
        <v>11</v>
      </c>
      <c r="AK24" s="128">
        <v>483</v>
      </c>
      <c r="AL24" s="128">
        <v>491</v>
      </c>
      <c r="AM24" s="129">
        <v>5</v>
      </c>
      <c r="AN24" s="130">
        <v>6</v>
      </c>
      <c r="AO24" s="131"/>
      <c r="AP24" s="127">
        <v>11</v>
      </c>
      <c r="AQ24" s="128">
        <v>424</v>
      </c>
      <c r="AR24" s="128">
        <v>491</v>
      </c>
      <c r="AS24" s="129">
        <v>4</v>
      </c>
      <c r="AT24" s="130">
        <v>1</v>
      </c>
      <c r="AU24" s="131"/>
      <c r="AV24" s="127">
        <v>11</v>
      </c>
      <c r="AW24" s="128">
        <v>424</v>
      </c>
      <c r="AX24" s="128">
        <v>491</v>
      </c>
      <c r="AY24" s="129">
        <v>4</v>
      </c>
      <c r="AZ24" s="130">
        <v>12</v>
      </c>
      <c r="BA24" s="131"/>
      <c r="BB24" s="127">
        <v>11</v>
      </c>
      <c r="BC24" s="128">
        <v>190</v>
      </c>
      <c r="BD24" s="128">
        <v>197</v>
      </c>
      <c r="BE24" s="129">
        <v>3</v>
      </c>
      <c r="BF24" s="130">
        <v>15</v>
      </c>
      <c r="BG24" s="131"/>
      <c r="BH24" s="127">
        <v>11</v>
      </c>
      <c r="BI24" s="128"/>
      <c r="BJ24" s="128">
        <v>197</v>
      </c>
      <c r="BK24" s="129"/>
      <c r="BL24" s="130">
        <v>2</v>
      </c>
      <c r="BM24" s="131"/>
    </row>
    <row r="25" spans="1:65" s="147" customFormat="1" ht="16" customHeight="1">
      <c r="A25" s="126"/>
      <c r="B25" s="127">
        <v>12</v>
      </c>
      <c r="C25" s="128">
        <v>422</v>
      </c>
      <c r="D25" s="128">
        <v>471</v>
      </c>
      <c r="E25" s="129">
        <v>5</v>
      </c>
      <c r="F25" s="130">
        <v>7</v>
      </c>
      <c r="G25" s="131"/>
      <c r="H25" s="132">
        <v>12</v>
      </c>
      <c r="I25" s="133"/>
      <c r="J25" s="134">
        <f t="shared" si="1"/>
        <v>5</v>
      </c>
      <c r="K25" s="134">
        <f t="shared" si="1"/>
        <v>7</v>
      </c>
      <c r="L25" s="127">
        <v>12</v>
      </c>
      <c r="M25" s="128">
        <v>427</v>
      </c>
      <c r="N25" s="128">
        <v>471</v>
      </c>
      <c r="O25" s="129">
        <v>5</v>
      </c>
      <c r="P25" s="130">
        <v>3</v>
      </c>
      <c r="Q25" s="131"/>
      <c r="R25" s="127">
        <v>12</v>
      </c>
      <c r="S25" s="128">
        <v>338</v>
      </c>
      <c r="T25" s="128">
        <v>471</v>
      </c>
      <c r="U25" s="129">
        <v>4</v>
      </c>
      <c r="V25" s="130">
        <v>11</v>
      </c>
      <c r="W25" s="131"/>
      <c r="X25" s="127">
        <v>12</v>
      </c>
      <c r="Y25" s="128">
        <v>332</v>
      </c>
      <c r="Z25" s="128">
        <v>471</v>
      </c>
      <c r="AA25" s="129">
        <v>4</v>
      </c>
      <c r="AB25" s="130">
        <v>10</v>
      </c>
      <c r="AC25" s="131"/>
      <c r="AD25" s="127">
        <v>12</v>
      </c>
      <c r="AE25" s="128">
        <v>127</v>
      </c>
      <c r="AF25" s="128">
        <v>360</v>
      </c>
      <c r="AG25" s="129">
        <v>3</v>
      </c>
      <c r="AH25" s="130">
        <v>15</v>
      </c>
      <c r="AI25" s="131"/>
      <c r="AJ25" s="127">
        <v>12</v>
      </c>
      <c r="AK25" s="128">
        <v>127</v>
      </c>
      <c r="AL25" s="128">
        <v>360</v>
      </c>
      <c r="AM25" s="129">
        <v>3</v>
      </c>
      <c r="AN25" s="130">
        <v>16</v>
      </c>
      <c r="AO25" s="131"/>
      <c r="AP25" s="127">
        <v>12</v>
      </c>
      <c r="AQ25" s="128">
        <v>136</v>
      </c>
      <c r="AR25" s="128">
        <v>360</v>
      </c>
      <c r="AS25" s="129">
        <v>3</v>
      </c>
      <c r="AT25" s="130">
        <v>17</v>
      </c>
      <c r="AU25" s="131"/>
      <c r="AV25" s="127">
        <v>12</v>
      </c>
      <c r="AW25" s="128">
        <v>136</v>
      </c>
      <c r="AX25" s="128">
        <v>360</v>
      </c>
      <c r="AY25" s="129">
        <v>3</v>
      </c>
      <c r="AZ25" s="130">
        <v>18</v>
      </c>
      <c r="BA25" s="131"/>
      <c r="BB25" s="127">
        <v>12</v>
      </c>
      <c r="BC25" s="128">
        <v>332</v>
      </c>
      <c r="BD25" s="128">
        <v>471</v>
      </c>
      <c r="BE25" s="129">
        <v>4</v>
      </c>
      <c r="BF25" s="130">
        <v>9</v>
      </c>
      <c r="BG25" s="131"/>
      <c r="BH25" s="127">
        <v>12</v>
      </c>
      <c r="BI25" s="128"/>
      <c r="BJ25" s="128">
        <v>471</v>
      </c>
      <c r="BK25" s="129"/>
      <c r="BL25" s="130">
        <v>16</v>
      </c>
      <c r="BM25" s="131"/>
    </row>
    <row r="26" spans="1:65" s="147" customFormat="1" ht="16" customHeight="1">
      <c r="A26" s="126"/>
      <c r="B26" s="127">
        <v>13</v>
      </c>
      <c r="C26" s="128">
        <v>250</v>
      </c>
      <c r="D26" s="128">
        <v>385</v>
      </c>
      <c r="E26" s="129">
        <v>4</v>
      </c>
      <c r="F26" s="130">
        <v>1</v>
      </c>
      <c r="G26" s="131"/>
      <c r="H26" s="132">
        <v>13</v>
      </c>
      <c r="I26" s="133"/>
      <c r="J26" s="134">
        <f t="shared" si="1"/>
        <v>4</v>
      </c>
      <c r="K26" s="134">
        <f t="shared" si="1"/>
        <v>1</v>
      </c>
      <c r="L26" s="127">
        <v>13</v>
      </c>
      <c r="M26" s="128">
        <v>310</v>
      </c>
      <c r="N26" s="128">
        <v>385</v>
      </c>
      <c r="O26" s="129">
        <v>4</v>
      </c>
      <c r="P26" s="130">
        <v>15</v>
      </c>
      <c r="Q26" s="131"/>
      <c r="R26" s="127">
        <v>13</v>
      </c>
      <c r="S26" s="128">
        <v>478</v>
      </c>
      <c r="T26" s="128">
        <v>385</v>
      </c>
      <c r="U26" s="129">
        <v>5</v>
      </c>
      <c r="V26" s="130">
        <v>15</v>
      </c>
      <c r="W26" s="131"/>
      <c r="X26" s="127">
        <v>13</v>
      </c>
      <c r="Y26" s="128">
        <v>519</v>
      </c>
      <c r="Z26" s="128">
        <v>385</v>
      </c>
      <c r="AA26" s="129">
        <v>5</v>
      </c>
      <c r="AB26" s="130">
        <v>8</v>
      </c>
      <c r="AC26" s="131"/>
      <c r="AD26" s="127">
        <v>13</v>
      </c>
      <c r="AE26" s="128">
        <v>506</v>
      </c>
      <c r="AF26" s="128">
        <v>270</v>
      </c>
      <c r="AG26" s="129">
        <v>5</v>
      </c>
      <c r="AH26" s="130">
        <v>1</v>
      </c>
      <c r="AI26" s="131"/>
      <c r="AJ26" s="127">
        <v>13</v>
      </c>
      <c r="AK26" s="128">
        <v>506</v>
      </c>
      <c r="AL26" s="128">
        <v>270</v>
      </c>
      <c r="AM26" s="129">
        <v>5</v>
      </c>
      <c r="AN26" s="130">
        <v>2</v>
      </c>
      <c r="AO26" s="131"/>
      <c r="AP26" s="127">
        <v>13</v>
      </c>
      <c r="AQ26" s="128">
        <v>481</v>
      </c>
      <c r="AR26" s="128">
        <v>270</v>
      </c>
      <c r="AS26" s="129">
        <v>5</v>
      </c>
      <c r="AT26" s="130">
        <v>3</v>
      </c>
      <c r="AU26" s="131"/>
      <c r="AV26" s="127">
        <v>13</v>
      </c>
      <c r="AW26" s="128">
        <v>481</v>
      </c>
      <c r="AX26" s="128">
        <v>270</v>
      </c>
      <c r="AY26" s="129">
        <v>5</v>
      </c>
      <c r="AZ26" s="130">
        <v>4</v>
      </c>
      <c r="BA26" s="131"/>
      <c r="BB26" s="127">
        <v>13</v>
      </c>
      <c r="BC26" s="128">
        <v>519</v>
      </c>
      <c r="BD26" s="128">
        <v>385</v>
      </c>
      <c r="BE26" s="129">
        <v>5</v>
      </c>
      <c r="BF26" s="130">
        <v>7</v>
      </c>
      <c r="BG26" s="131"/>
      <c r="BH26" s="127">
        <v>13</v>
      </c>
      <c r="BI26" s="128"/>
      <c r="BJ26" s="128">
        <v>385</v>
      </c>
      <c r="BK26" s="129"/>
      <c r="BL26" s="130">
        <v>6</v>
      </c>
      <c r="BM26" s="131"/>
    </row>
    <row r="27" spans="1:65" s="147" customFormat="1" ht="16" customHeight="1">
      <c r="A27" s="126"/>
      <c r="B27" s="127">
        <v>14</v>
      </c>
      <c r="C27" s="128">
        <v>445</v>
      </c>
      <c r="D27" s="128">
        <v>110</v>
      </c>
      <c r="E27" s="129">
        <v>5</v>
      </c>
      <c r="F27" s="130">
        <v>15</v>
      </c>
      <c r="G27" s="131"/>
      <c r="H27" s="132">
        <v>14</v>
      </c>
      <c r="I27" s="133"/>
      <c r="J27" s="134">
        <f t="shared" si="1"/>
        <v>5</v>
      </c>
      <c r="K27" s="134">
        <f t="shared" si="1"/>
        <v>15</v>
      </c>
      <c r="L27" s="127">
        <v>14</v>
      </c>
      <c r="M27" s="128">
        <v>305</v>
      </c>
      <c r="N27" s="128">
        <v>110</v>
      </c>
      <c r="O27" s="129">
        <v>4</v>
      </c>
      <c r="P27" s="130">
        <v>7</v>
      </c>
      <c r="Q27" s="131"/>
      <c r="R27" s="127">
        <v>14</v>
      </c>
      <c r="S27" s="128">
        <v>145</v>
      </c>
      <c r="T27" s="128">
        <v>110</v>
      </c>
      <c r="U27" s="129">
        <v>3</v>
      </c>
      <c r="V27" s="130">
        <v>7</v>
      </c>
      <c r="W27" s="131"/>
      <c r="X27" s="127">
        <v>14</v>
      </c>
      <c r="Y27" s="128">
        <v>340</v>
      </c>
      <c r="Z27" s="128">
        <v>110</v>
      </c>
      <c r="AA27" s="129">
        <v>4</v>
      </c>
      <c r="AB27" s="130">
        <v>12</v>
      </c>
      <c r="AC27" s="131"/>
      <c r="AD27" s="127">
        <v>14</v>
      </c>
      <c r="AE27" s="128">
        <v>160</v>
      </c>
      <c r="AF27" s="128">
        <v>226</v>
      </c>
      <c r="AG27" s="129">
        <v>3</v>
      </c>
      <c r="AH27" s="130">
        <v>11</v>
      </c>
      <c r="AI27" s="131"/>
      <c r="AJ27" s="127">
        <v>14</v>
      </c>
      <c r="AK27" s="128">
        <v>160</v>
      </c>
      <c r="AL27" s="128">
        <v>226</v>
      </c>
      <c r="AM27" s="129">
        <v>3</v>
      </c>
      <c r="AN27" s="130">
        <v>12</v>
      </c>
      <c r="AO27" s="131"/>
      <c r="AP27" s="127">
        <v>14</v>
      </c>
      <c r="AQ27" s="128">
        <v>200</v>
      </c>
      <c r="AR27" s="128">
        <v>226</v>
      </c>
      <c r="AS27" s="129">
        <v>3</v>
      </c>
      <c r="AT27" s="130">
        <v>9</v>
      </c>
      <c r="AU27" s="131"/>
      <c r="AV27" s="127">
        <v>14</v>
      </c>
      <c r="AW27" s="128">
        <v>200</v>
      </c>
      <c r="AX27" s="128">
        <v>226</v>
      </c>
      <c r="AY27" s="129">
        <v>3</v>
      </c>
      <c r="AZ27" s="130">
        <v>10</v>
      </c>
      <c r="BA27" s="131"/>
      <c r="BB27" s="127">
        <v>14</v>
      </c>
      <c r="BC27" s="128">
        <v>340</v>
      </c>
      <c r="BD27" s="128">
        <v>110</v>
      </c>
      <c r="BE27" s="129">
        <v>4</v>
      </c>
      <c r="BF27" s="130">
        <v>11</v>
      </c>
      <c r="BG27" s="131"/>
      <c r="BH27" s="127">
        <v>14</v>
      </c>
      <c r="BI27" s="128"/>
      <c r="BJ27" s="128">
        <v>110</v>
      </c>
      <c r="BK27" s="129"/>
      <c r="BL27" s="130">
        <v>14</v>
      </c>
      <c r="BM27" s="131"/>
    </row>
    <row r="28" spans="1:65" s="147" customFormat="1" ht="16" customHeight="1">
      <c r="A28" s="126"/>
      <c r="B28" s="127">
        <v>15</v>
      </c>
      <c r="C28" s="128">
        <v>129</v>
      </c>
      <c r="D28" s="128">
        <v>417</v>
      </c>
      <c r="E28" s="129">
        <v>3</v>
      </c>
      <c r="F28" s="130">
        <v>17</v>
      </c>
      <c r="G28" s="131"/>
      <c r="H28" s="132">
        <v>15</v>
      </c>
      <c r="I28" s="133"/>
      <c r="J28" s="134">
        <f t="shared" si="1"/>
        <v>3</v>
      </c>
      <c r="K28" s="134">
        <f t="shared" si="1"/>
        <v>17</v>
      </c>
      <c r="L28" s="127">
        <v>15</v>
      </c>
      <c r="M28" s="128">
        <v>150</v>
      </c>
      <c r="N28" s="128">
        <v>417</v>
      </c>
      <c r="O28" s="129">
        <v>3</v>
      </c>
      <c r="P28" s="130">
        <v>17</v>
      </c>
      <c r="Q28" s="131"/>
      <c r="R28" s="127">
        <v>15</v>
      </c>
      <c r="S28" s="128">
        <v>369</v>
      </c>
      <c r="T28" s="128">
        <v>417</v>
      </c>
      <c r="U28" s="129">
        <v>4</v>
      </c>
      <c r="V28" s="130">
        <v>1</v>
      </c>
      <c r="W28" s="131"/>
      <c r="X28" s="127">
        <v>15</v>
      </c>
      <c r="Y28" s="128">
        <v>335</v>
      </c>
      <c r="Z28" s="128">
        <v>417</v>
      </c>
      <c r="AA28" s="129">
        <v>4</v>
      </c>
      <c r="AB28" s="130">
        <v>14</v>
      </c>
      <c r="AC28" s="131"/>
      <c r="AD28" s="127">
        <v>15</v>
      </c>
      <c r="AE28" s="128">
        <v>262</v>
      </c>
      <c r="AF28" s="128">
        <v>359</v>
      </c>
      <c r="AG28" s="129">
        <v>4</v>
      </c>
      <c r="AH28" s="130">
        <v>13</v>
      </c>
      <c r="AI28" s="131"/>
      <c r="AJ28" s="127">
        <v>15</v>
      </c>
      <c r="AK28" s="128">
        <v>262</v>
      </c>
      <c r="AL28" s="128">
        <v>359</v>
      </c>
      <c r="AM28" s="129">
        <v>4</v>
      </c>
      <c r="AN28" s="130">
        <v>14</v>
      </c>
      <c r="AO28" s="131"/>
      <c r="AP28" s="127">
        <v>15</v>
      </c>
      <c r="AQ28" s="128">
        <v>433</v>
      </c>
      <c r="AR28" s="128">
        <v>359</v>
      </c>
      <c r="AS28" s="129">
        <v>5</v>
      </c>
      <c r="AT28" s="130">
        <v>15</v>
      </c>
      <c r="AU28" s="131"/>
      <c r="AV28" s="127">
        <v>15</v>
      </c>
      <c r="AW28" s="128">
        <v>433</v>
      </c>
      <c r="AX28" s="128">
        <v>359</v>
      </c>
      <c r="AY28" s="129">
        <v>5</v>
      </c>
      <c r="AZ28" s="130">
        <v>16</v>
      </c>
      <c r="BA28" s="131"/>
      <c r="BB28" s="127">
        <v>15</v>
      </c>
      <c r="BC28" s="128">
        <v>335</v>
      </c>
      <c r="BD28" s="128">
        <v>417</v>
      </c>
      <c r="BE28" s="129">
        <v>4</v>
      </c>
      <c r="BF28" s="130">
        <v>13</v>
      </c>
      <c r="BG28" s="131"/>
      <c r="BH28" s="127">
        <v>15</v>
      </c>
      <c r="BI28" s="128"/>
      <c r="BJ28" s="128">
        <v>417</v>
      </c>
      <c r="BK28" s="129"/>
      <c r="BL28" s="130">
        <v>10</v>
      </c>
      <c r="BM28" s="131"/>
    </row>
    <row r="29" spans="1:65" s="147" customFormat="1" ht="16" customHeight="1">
      <c r="A29" s="148"/>
      <c r="B29" s="127">
        <v>16</v>
      </c>
      <c r="C29" s="128">
        <v>287</v>
      </c>
      <c r="D29" s="128">
        <v>412</v>
      </c>
      <c r="E29" s="129">
        <v>4</v>
      </c>
      <c r="F29" s="130">
        <v>5</v>
      </c>
      <c r="G29" s="131"/>
      <c r="H29" s="132">
        <v>16</v>
      </c>
      <c r="I29" s="133"/>
      <c r="J29" s="134">
        <f t="shared" si="1"/>
        <v>4</v>
      </c>
      <c r="K29" s="134">
        <f t="shared" si="1"/>
        <v>5</v>
      </c>
      <c r="L29" s="127">
        <v>16</v>
      </c>
      <c r="M29" s="128">
        <v>341</v>
      </c>
      <c r="N29" s="128">
        <v>412</v>
      </c>
      <c r="O29" s="129">
        <v>4</v>
      </c>
      <c r="P29" s="130">
        <v>1</v>
      </c>
      <c r="Q29" s="131"/>
      <c r="R29" s="127">
        <v>16</v>
      </c>
      <c r="S29" s="128">
        <v>466</v>
      </c>
      <c r="T29" s="128">
        <v>412</v>
      </c>
      <c r="U29" s="129">
        <v>5</v>
      </c>
      <c r="V29" s="130">
        <v>9</v>
      </c>
      <c r="W29" s="131"/>
      <c r="X29" s="127">
        <v>16</v>
      </c>
      <c r="Y29" s="128">
        <v>168</v>
      </c>
      <c r="Z29" s="128">
        <v>412</v>
      </c>
      <c r="AA29" s="129">
        <v>3</v>
      </c>
      <c r="AB29" s="130">
        <v>18</v>
      </c>
      <c r="AC29" s="131"/>
      <c r="AD29" s="127">
        <v>16</v>
      </c>
      <c r="AE29" s="128">
        <v>288</v>
      </c>
      <c r="AF29" s="128">
        <v>383</v>
      </c>
      <c r="AG29" s="129">
        <v>4</v>
      </c>
      <c r="AH29" s="130">
        <v>9</v>
      </c>
      <c r="AI29" s="131"/>
      <c r="AJ29" s="127">
        <v>16</v>
      </c>
      <c r="AK29" s="128">
        <v>288</v>
      </c>
      <c r="AL29" s="128">
        <v>383</v>
      </c>
      <c r="AM29" s="129">
        <v>4</v>
      </c>
      <c r="AN29" s="130">
        <v>10</v>
      </c>
      <c r="AO29" s="131"/>
      <c r="AP29" s="127">
        <v>16</v>
      </c>
      <c r="AQ29" s="128">
        <v>156</v>
      </c>
      <c r="AR29" s="128">
        <v>383</v>
      </c>
      <c r="AS29" s="129">
        <v>3</v>
      </c>
      <c r="AT29" s="130">
        <v>13</v>
      </c>
      <c r="AU29" s="131"/>
      <c r="AV29" s="127">
        <v>16</v>
      </c>
      <c r="AW29" s="128">
        <v>156</v>
      </c>
      <c r="AX29" s="128">
        <v>383</v>
      </c>
      <c r="AY29" s="129">
        <v>3</v>
      </c>
      <c r="AZ29" s="130">
        <v>14</v>
      </c>
      <c r="BA29" s="131"/>
      <c r="BB29" s="127">
        <v>16</v>
      </c>
      <c r="BC29" s="128">
        <v>168</v>
      </c>
      <c r="BD29" s="128">
        <v>412</v>
      </c>
      <c r="BE29" s="129">
        <v>3</v>
      </c>
      <c r="BF29" s="130">
        <v>17</v>
      </c>
      <c r="BG29" s="131"/>
      <c r="BH29" s="127">
        <v>16</v>
      </c>
      <c r="BI29" s="128"/>
      <c r="BJ29" s="128">
        <v>412</v>
      </c>
      <c r="BK29" s="129"/>
      <c r="BL29" s="130">
        <v>18</v>
      </c>
      <c r="BM29" s="131"/>
    </row>
    <row r="30" spans="1:65" s="147" customFormat="1" ht="16" customHeight="1">
      <c r="A30" s="148"/>
      <c r="B30" s="127">
        <v>17</v>
      </c>
      <c r="C30" s="128">
        <v>147</v>
      </c>
      <c r="D30" s="128">
        <v>138</v>
      </c>
      <c r="E30" s="129">
        <v>3</v>
      </c>
      <c r="F30" s="130">
        <v>11</v>
      </c>
      <c r="G30" s="131"/>
      <c r="H30" s="132">
        <v>17</v>
      </c>
      <c r="I30" s="133"/>
      <c r="J30" s="134">
        <f t="shared" si="1"/>
        <v>3</v>
      </c>
      <c r="K30" s="134">
        <f t="shared" si="1"/>
        <v>11</v>
      </c>
      <c r="L30" s="127">
        <v>17</v>
      </c>
      <c r="M30" s="128">
        <v>246</v>
      </c>
      <c r="N30" s="128">
        <v>138</v>
      </c>
      <c r="O30" s="129">
        <v>4</v>
      </c>
      <c r="P30" s="130">
        <v>11</v>
      </c>
      <c r="Q30" s="131"/>
      <c r="R30" s="127">
        <v>17</v>
      </c>
      <c r="S30" s="128">
        <v>265</v>
      </c>
      <c r="T30" s="128">
        <v>138</v>
      </c>
      <c r="U30" s="129">
        <v>4</v>
      </c>
      <c r="V30" s="130">
        <v>17</v>
      </c>
      <c r="W30" s="131"/>
      <c r="X30" s="127">
        <v>17</v>
      </c>
      <c r="Y30" s="128">
        <v>470</v>
      </c>
      <c r="Z30" s="128">
        <v>138</v>
      </c>
      <c r="AA30" s="129">
        <v>5</v>
      </c>
      <c r="AB30" s="130">
        <v>6</v>
      </c>
      <c r="AC30" s="131"/>
      <c r="AD30" s="127">
        <v>17</v>
      </c>
      <c r="AE30" s="128">
        <v>105</v>
      </c>
      <c r="AF30" s="128">
        <v>178</v>
      </c>
      <c r="AG30" s="129">
        <v>3</v>
      </c>
      <c r="AH30" s="130">
        <v>17</v>
      </c>
      <c r="AI30" s="131"/>
      <c r="AJ30" s="127">
        <v>17</v>
      </c>
      <c r="AK30" s="128">
        <v>105</v>
      </c>
      <c r="AL30" s="128">
        <v>178</v>
      </c>
      <c r="AM30" s="129">
        <v>3</v>
      </c>
      <c r="AN30" s="130">
        <v>18</v>
      </c>
      <c r="AO30" s="131"/>
      <c r="AP30" s="127">
        <v>17</v>
      </c>
      <c r="AQ30" s="128">
        <v>480</v>
      </c>
      <c r="AR30" s="128">
        <v>178</v>
      </c>
      <c r="AS30" s="129">
        <v>5</v>
      </c>
      <c r="AT30" s="130">
        <v>7</v>
      </c>
      <c r="AU30" s="131"/>
      <c r="AV30" s="127">
        <v>17</v>
      </c>
      <c r="AW30" s="128">
        <v>480</v>
      </c>
      <c r="AX30" s="128">
        <v>178</v>
      </c>
      <c r="AY30" s="129">
        <v>5</v>
      </c>
      <c r="AZ30" s="130">
        <v>8</v>
      </c>
      <c r="BA30" s="131"/>
      <c r="BB30" s="127">
        <v>17</v>
      </c>
      <c r="BC30" s="128">
        <v>470</v>
      </c>
      <c r="BD30" s="128">
        <v>138</v>
      </c>
      <c r="BE30" s="129">
        <v>5</v>
      </c>
      <c r="BF30" s="130">
        <v>5</v>
      </c>
      <c r="BG30" s="131"/>
      <c r="BH30" s="127">
        <v>17</v>
      </c>
      <c r="BI30" s="128"/>
      <c r="BJ30" s="128">
        <v>138</v>
      </c>
      <c r="BK30" s="129"/>
      <c r="BL30" s="130">
        <v>4</v>
      </c>
      <c r="BM30" s="131"/>
    </row>
    <row r="31" spans="1:65" s="147" customFormat="1" ht="16" customHeight="1">
      <c r="A31" s="126"/>
      <c r="B31" s="127">
        <v>18</v>
      </c>
      <c r="C31" s="128">
        <v>516</v>
      </c>
      <c r="D31" s="128">
        <v>413</v>
      </c>
      <c r="E31" s="129">
        <v>5</v>
      </c>
      <c r="F31" s="130">
        <v>3</v>
      </c>
      <c r="G31" s="131"/>
      <c r="H31" s="132">
        <v>18</v>
      </c>
      <c r="I31" s="133"/>
      <c r="J31" s="134">
        <f t="shared" si="1"/>
        <v>5</v>
      </c>
      <c r="K31" s="134">
        <f t="shared" si="1"/>
        <v>3</v>
      </c>
      <c r="L31" s="127">
        <v>18</v>
      </c>
      <c r="M31" s="128">
        <v>424</v>
      </c>
      <c r="N31" s="128">
        <v>413</v>
      </c>
      <c r="O31" s="129">
        <v>5</v>
      </c>
      <c r="P31" s="130">
        <v>5</v>
      </c>
      <c r="Q31" s="131"/>
      <c r="R31" s="127">
        <v>18</v>
      </c>
      <c r="S31" s="128">
        <v>333</v>
      </c>
      <c r="T31" s="128">
        <v>413</v>
      </c>
      <c r="U31" s="129">
        <v>4</v>
      </c>
      <c r="V31" s="130">
        <v>5</v>
      </c>
      <c r="W31" s="131"/>
      <c r="X31" s="127">
        <v>18</v>
      </c>
      <c r="Y31" s="128">
        <v>374</v>
      </c>
      <c r="Z31" s="128">
        <v>413</v>
      </c>
      <c r="AA31" s="129">
        <v>4</v>
      </c>
      <c r="AB31" s="130">
        <v>2</v>
      </c>
      <c r="AC31" s="131"/>
      <c r="AD31" s="127">
        <v>18</v>
      </c>
      <c r="AE31" s="128">
        <v>440</v>
      </c>
      <c r="AF31" s="128">
        <v>310</v>
      </c>
      <c r="AG31" s="129">
        <v>5</v>
      </c>
      <c r="AH31" s="130">
        <v>3</v>
      </c>
      <c r="AI31" s="131"/>
      <c r="AJ31" s="127">
        <v>18</v>
      </c>
      <c r="AK31" s="128">
        <v>440</v>
      </c>
      <c r="AL31" s="128">
        <v>310</v>
      </c>
      <c r="AM31" s="129">
        <v>5</v>
      </c>
      <c r="AN31" s="130">
        <v>4</v>
      </c>
      <c r="AO31" s="131"/>
      <c r="AP31" s="127">
        <v>18</v>
      </c>
      <c r="AQ31" s="128">
        <v>334</v>
      </c>
      <c r="AR31" s="128">
        <v>310</v>
      </c>
      <c r="AS31" s="129">
        <v>4</v>
      </c>
      <c r="AT31" s="130">
        <v>5</v>
      </c>
      <c r="AU31" s="131"/>
      <c r="AV31" s="127">
        <v>18</v>
      </c>
      <c r="AW31" s="128">
        <v>334</v>
      </c>
      <c r="AX31" s="128">
        <v>310</v>
      </c>
      <c r="AY31" s="129">
        <v>4</v>
      </c>
      <c r="AZ31" s="130">
        <v>6</v>
      </c>
      <c r="BA31" s="131"/>
      <c r="BB31" s="127">
        <v>18</v>
      </c>
      <c r="BC31" s="128">
        <v>374</v>
      </c>
      <c r="BD31" s="128">
        <v>413</v>
      </c>
      <c r="BE31" s="129">
        <v>4</v>
      </c>
      <c r="BF31" s="130">
        <v>1</v>
      </c>
      <c r="BG31" s="131"/>
      <c r="BH31" s="127">
        <v>18</v>
      </c>
      <c r="BI31" s="128"/>
      <c r="BJ31" s="128">
        <v>413</v>
      </c>
      <c r="BK31" s="129"/>
      <c r="BL31" s="130">
        <v>12</v>
      </c>
      <c r="BM31" s="131"/>
    </row>
    <row r="32" spans="1:65" s="147" customFormat="1" ht="4.95" customHeight="1" thickBot="1">
      <c r="A32" s="126"/>
      <c r="B32" s="150"/>
      <c r="C32" s="151"/>
      <c r="D32" s="151"/>
      <c r="E32" s="151"/>
      <c r="F32" s="173"/>
      <c r="G32" s="174"/>
      <c r="H32" s="175"/>
      <c r="I32" s="175"/>
      <c r="J32" s="176"/>
      <c r="K32" s="176"/>
      <c r="L32" s="150"/>
      <c r="M32" s="151"/>
      <c r="N32" s="151"/>
      <c r="O32" s="151"/>
      <c r="P32" s="173"/>
      <c r="Q32" s="174"/>
      <c r="R32" s="150"/>
      <c r="S32" s="151"/>
      <c r="T32" s="151"/>
      <c r="U32" s="151"/>
      <c r="V32" s="173"/>
      <c r="W32" s="174"/>
      <c r="X32" s="150"/>
      <c r="Y32" s="151"/>
      <c r="Z32" s="151"/>
      <c r="AA32" s="151"/>
      <c r="AB32" s="173"/>
      <c r="AC32" s="174"/>
      <c r="AD32" s="150"/>
      <c r="AE32" s="151"/>
      <c r="AF32" s="151"/>
      <c r="AG32" s="151"/>
      <c r="AH32" s="173"/>
      <c r="AI32" s="174"/>
      <c r="AJ32" s="150"/>
      <c r="AK32" s="151"/>
      <c r="AL32" s="151"/>
      <c r="AM32" s="151"/>
      <c r="AN32" s="173"/>
      <c r="AO32" s="174"/>
      <c r="AP32" s="150"/>
      <c r="AQ32" s="151"/>
      <c r="AR32" s="151"/>
      <c r="AS32" s="151"/>
      <c r="AT32" s="173"/>
      <c r="AU32" s="174"/>
      <c r="AV32" s="150"/>
      <c r="AW32" s="151"/>
      <c r="AX32" s="151"/>
      <c r="AY32" s="151"/>
      <c r="AZ32" s="173"/>
      <c r="BA32" s="174"/>
      <c r="BB32" s="150"/>
      <c r="BC32" s="151"/>
      <c r="BD32" s="151"/>
      <c r="BE32" s="151"/>
      <c r="BF32" s="173"/>
      <c r="BG32" s="174"/>
      <c r="BH32" s="150"/>
      <c r="BI32" s="151"/>
      <c r="BJ32" s="151"/>
      <c r="BK32" s="151"/>
      <c r="BL32" s="173"/>
      <c r="BM32" s="174"/>
    </row>
    <row r="33" spans="1:65" s="147" customFormat="1" ht="18" customHeight="1" thickBot="1">
      <c r="A33" s="126"/>
      <c r="B33" s="127" t="s">
        <v>45</v>
      </c>
      <c r="C33" s="160">
        <f>SUM(C23:C31)</f>
        <v>2673</v>
      </c>
      <c r="D33" s="160">
        <f>SUM(D23:D31)</f>
        <v>2879</v>
      </c>
      <c r="E33" s="161">
        <f>SUM(E23:E31)</f>
        <v>36</v>
      </c>
      <c r="F33" s="162" t="s">
        <v>45</v>
      </c>
      <c r="G33" s="174"/>
      <c r="H33" s="163" t="s">
        <v>46</v>
      </c>
      <c r="I33" s="133"/>
      <c r="J33" s="180"/>
      <c r="K33" s="180"/>
      <c r="L33" s="127" t="s">
        <v>45</v>
      </c>
      <c r="M33" s="160">
        <f>SUM(M23:M31)</f>
        <v>2632</v>
      </c>
      <c r="N33" s="160">
        <f>SUM(N23:N31)</f>
        <v>2879</v>
      </c>
      <c r="O33" s="161">
        <f>SUM(O23:O31)</f>
        <v>36</v>
      </c>
      <c r="P33" s="162" t="s">
        <v>45</v>
      </c>
      <c r="Q33" s="174"/>
      <c r="R33" s="127" t="s">
        <v>45</v>
      </c>
      <c r="S33" s="160">
        <f>SUM(S23:S31)</f>
        <v>2889</v>
      </c>
      <c r="T33" s="160">
        <f>SUM(T23:T31)</f>
        <v>2879</v>
      </c>
      <c r="U33" s="161">
        <f>SUM(U23:U31)</f>
        <v>36</v>
      </c>
      <c r="V33" s="162" t="s">
        <v>45</v>
      </c>
      <c r="W33" s="174"/>
      <c r="X33" s="127" t="s">
        <v>45</v>
      </c>
      <c r="Y33" s="160">
        <f>SUM(Y23:Y31)</f>
        <v>3115</v>
      </c>
      <c r="Z33" s="160">
        <f>SUM(Z23:Z31)</f>
        <v>2879</v>
      </c>
      <c r="AA33" s="161">
        <f>SUM(AA23:AA31)</f>
        <v>36</v>
      </c>
      <c r="AB33" s="162" t="s">
        <v>45</v>
      </c>
      <c r="AC33" s="174"/>
      <c r="AD33" s="127" t="s">
        <v>45</v>
      </c>
      <c r="AE33" s="160">
        <f>SUM(AE23:AE31)</f>
        <v>2723</v>
      </c>
      <c r="AF33" s="160">
        <f>SUM(AF23:AF31)</f>
        <v>2958</v>
      </c>
      <c r="AG33" s="161">
        <f>SUM(AG23:AG31)</f>
        <v>36</v>
      </c>
      <c r="AH33" s="162" t="s">
        <v>45</v>
      </c>
      <c r="AI33" s="174"/>
      <c r="AJ33" s="127" t="s">
        <v>45</v>
      </c>
      <c r="AK33" s="160">
        <f>SUM(AK23:AK31)</f>
        <v>2723</v>
      </c>
      <c r="AL33" s="160">
        <f>SUM(AL23:AL31)</f>
        <v>2958</v>
      </c>
      <c r="AM33" s="161">
        <f>SUM(AM23:AM31)</f>
        <v>36</v>
      </c>
      <c r="AN33" s="162" t="s">
        <v>45</v>
      </c>
      <c r="AO33" s="174"/>
      <c r="AP33" s="127" t="s">
        <v>45</v>
      </c>
      <c r="AQ33" s="160">
        <f>SUM(AQ23:AQ31)</f>
        <v>2957</v>
      </c>
      <c r="AR33" s="160">
        <f>SUM(AR23:AR31)</f>
        <v>2958</v>
      </c>
      <c r="AS33" s="161">
        <f>SUM(AS23:AS31)</f>
        <v>36</v>
      </c>
      <c r="AT33" s="162" t="s">
        <v>45</v>
      </c>
      <c r="AU33" s="174"/>
      <c r="AV33" s="127" t="s">
        <v>45</v>
      </c>
      <c r="AW33" s="160">
        <f>SUM(AW23:AW31)</f>
        <v>2957</v>
      </c>
      <c r="AX33" s="160">
        <f>SUM(AX23:AX31)</f>
        <v>2958</v>
      </c>
      <c r="AY33" s="161">
        <f>SUM(AY23:AY31)</f>
        <v>36</v>
      </c>
      <c r="AZ33" s="162" t="s">
        <v>45</v>
      </c>
      <c r="BA33" s="174"/>
      <c r="BB33" s="127" t="s">
        <v>45</v>
      </c>
      <c r="BC33" s="160">
        <f>SUM(BC23:BC31)</f>
        <v>3115</v>
      </c>
      <c r="BD33" s="160">
        <f>SUM(BD23:BD31)</f>
        <v>2879</v>
      </c>
      <c r="BE33" s="161">
        <f>SUM(BE23:BE31)</f>
        <v>36</v>
      </c>
      <c r="BF33" s="162" t="s">
        <v>45</v>
      </c>
      <c r="BG33" s="174"/>
      <c r="BH33" s="127" t="s">
        <v>45</v>
      </c>
      <c r="BI33" s="160">
        <f>SUM(BI23:BI31)</f>
        <v>0</v>
      </c>
      <c r="BJ33" s="160">
        <f>SUM(BJ23:BJ31)</f>
        <v>2879</v>
      </c>
      <c r="BK33" s="161">
        <f>SUM(BK23:BK31)</f>
        <v>0</v>
      </c>
      <c r="BL33" s="162" t="s">
        <v>45</v>
      </c>
      <c r="BM33" s="174"/>
    </row>
    <row r="34" spans="1:65" s="147" customFormat="1" ht="4.95" customHeight="1" thickBot="1">
      <c r="A34" s="126"/>
      <c r="B34" s="150"/>
      <c r="C34" s="151"/>
      <c r="D34" s="151"/>
      <c r="E34" s="151"/>
      <c r="F34" s="187"/>
      <c r="G34" s="174"/>
      <c r="H34" s="175"/>
      <c r="I34" s="175"/>
      <c r="J34" s="176"/>
      <c r="K34" s="176"/>
      <c r="L34" s="150"/>
      <c r="M34" s="151"/>
      <c r="N34" s="151"/>
      <c r="O34" s="151"/>
      <c r="P34" s="187"/>
      <c r="Q34" s="174"/>
      <c r="R34" s="150"/>
      <c r="S34" s="151"/>
      <c r="T34" s="151"/>
      <c r="U34" s="151"/>
      <c r="V34" s="187"/>
      <c r="W34" s="174"/>
      <c r="X34" s="150"/>
      <c r="Y34" s="151"/>
      <c r="Z34" s="151"/>
      <c r="AA34" s="151"/>
      <c r="AB34" s="187"/>
      <c r="AC34" s="174"/>
      <c r="AD34" s="150"/>
      <c r="AE34" s="151"/>
      <c r="AF34" s="151"/>
      <c r="AG34" s="151"/>
      <c r="AH34" s="187"/>
      <c r="AI34" s="174"/>
      <c r="AJ34" s="150"/>
      <c r="AK34" s="151"/>
      <c r="AL34" s="151"/>
      <c r="AM34" s="151"/>
      <c r="AN34" s="187"/>
      <c r="AO34" s="174"/>
      <c r="AP34" s="150"/>
      <c r="AQ34" s="151"/>
      <c r="AR34" s="151"/>
      <c r="AS34" s="151"/>
      <c r="AT34" s="187"/>
      <c r="AU34" s="174"/>
      <c r="AV34" s="150"/>
      <c r="AW34" s="151"/>
      <c r="AX34" s="151"/>
      <c r="AY34" s="151"/>
      <c r="AZ34" s="187"/>
      <c r="BA34" s="174"/>
      <c r="BB34" s="150"/>
      <c r="BC34" s="151"/>
      <c r="BD34" s="151"/>
      <c r="BE34" s="151"/>
      <c r="BF34" s="187"/>
      <c r="BG34" s="174"/>
      <c r="BH34" s="150"/>
      <c r="BI34" s="151"/>
      <c r="BJ34" s="151"/>
      <c r="BK34" s="151"/>
      <c r="BL34" s="187"/>
      <c r="BM34" s="174"/>
    </row>
    <row r="35" spans="1:65" s="147" customFormat="1" ht="18" customHeight="1" thickBot="1">
      <c r="A35" s="126"/>
      <c r="B35" s="127" t="s">
        <v>8</v>
      </c>
      <c r="C35" s="160">
        <f>C21+C33</f>
        <v>5241</v>
      </c>
      <c r="D35" s="160">
        <f>D21+D33</f>
        <v>5837</v>
      </c>
      <c r="E35" s="161">
        <f>E21+E33</f>
        <v>71</v>
      </c>
      <c r="F35" s="162" t="s">
        <v>47</v>
      </c>
      <c r="G35" s="131"/>
      <c r="H35" s="192" t="s">
        <v>48</v>
      </c>
      <c r="I35" s="193"/>
      <c r="J35" s="194"/>
      <c r="K35" s="194"/>
      <c r="L35" s="127" t="s">
        <v>8</v>
      </c>
      <c r="M35" s="160">
        <f>M21+M33</f>
        <v>5212</v>
      </c>
      <c r="N35" s="160">
        <f>N21+N33</f>
        <v>5837</v>
      </c>
      <c r="O35" s="161">
        <f>O21+O33</f>
        <v>72</v>
      </c>
      <c r="P35" s="162" t="s">
        <v>47</v>
      </c>
      <c r="Q35" s="131"/>
      <c r="R35" s="127" t="s">
        <v>8</v>
      </c>
      <c r="S35" s="160">
        <f>S21+S33</f>
        <v>5251</v>
      </c>
      <c r="T35" s="160">
        <f>T21+T33</f>
        <v>5837</v>
      </c>
      <c r="U35" s="161">
        <f>U21+U33</f>
        <v>71</v>
      </c>
      <c r="V35" s="162" t="s">
        <v>47</v>
      </c>
      <c r="W35" s="131"/>
      <c r="X35" s="127" t="s">
        <v>8</v>
      </c>
      <c r="Y35" s="160">
        <f>Y21+Y33</f>
        <v>5838</v>
      </c>
      <c r="Z35" s="160">
        <f>Z21+Z33</f>
        <v>5837</v>
      </c>
      <c r="AA35" s="161">
        <f>AA21+AA33</f>
        <v>72</v>
      </c>
      <c r="AB35" s="162" t="s">
        <v>47</v>
      </c>
      <c r="AC35" s="131"/>
      <c r="AD35" s="127" t="s">
        <v>8</v>
      </c>
      <c r="AE35" s="160">
        <f>AE21+AE33</f>
        <v>5838</v>
      </c>
      <c r="AF35" s="160">
        <f>AF21+AF33</f>
        <v>5837</v>
      </c>
      <c r="AG35" s="161">
        <f>AG21+AG33</f>
        <v>72</v>
      </c>
      <c r="AH35" s="162" t="s">
        <v>47</v>
      </c>
      <c r="AI35" s="131"/>
      <c r="AJ35" s="127" t="s">
        <v>8</v>
      </c>
      <c r="AK35" s="160">
        <f>AK21+AK33</f>
        <v>5680</v>
      </c>
      <c r="AL35" s="160">
        <f>AL21+AL33</f>
        <v>5916</v>
      </c>
      <c r="AM35" s="161">
        <f>AM21+AM33</f>
        <v>72</v>
      </c>
      <c r="AN35" s="162" t="s">
        <v>47</v>
      </c>
      <c r="AO35" s="131"/>
      <c r="AP35" s="127" t="s">
        <v>8</v>
      </c>
      <c r="AQ35" s="160">
        <f>AQ21+AQ33</f>
        <v>5680</v>
      </c>
      <c r="AR35" s="160">
        <f>AR21+AR33</f>
        <v>5916</v>
      </c>
      <c r="AS35" s="161">
        <f>AS21+AS33</f>
        <v>72</v>
      </c>
      <c r="AT35" s="162" t="s">
        <v>47</v>
      </c>
      <c r="AU35" s="131"/>
      <c r="AV35" s="127" t="s">
        <v>8</v>
      </c>
      <c r="AW35" s="160">
        <f>AW21+AW33</f>
        <v>6072</v>
      </c>
      <c r="AX35" s="160">
        <f>AX21+AX33</f>
        <v>5837</v>
      </c>
      <c r="AY35" s="161">
        <f>AY21+AY33</f>
        <v>72</v>
      </c>
      <c r="AZ35" s="162" t="s">
        <v>47</v>
      </c>
      <c r="BA35" s="131"/>
      <c r="BB35" s="127" t="s">
        <v>8</v>
      </c>
      <c r="BC35" s="160">
        <f>BC21+BC33</f>
        <v>6072</v>
      </c>
      <c r="BD35" s="160">
        <f>BD21+BD33</f>
        <v>5837</v>
      </c>
      <c r="BE35" s="161">
        <f>BE21+BE33</f>
        <v>72</v>
      </c>
      <c r="BF35" s="162" t="s">
        <v>47</v>
      </c>
      <c r="BG35" s="131"/>
      <c r="BH35" s="127" t="s">
        <v>8</v>
      </c>
      <c r="BI35" s="160">
        <f>BI21+BI33</f>
        <v>0</v>
      </c>
      <c r="BJ35" s="160">
        <f>BJ21+BJ33</f>
        <v>5837</v>
      </c>
      <c r="BK35" s="161">
        <f>BK21+BK33</f>
        <v>0</v>
      </c>
      <c r="BL35" s="162" t="s">
        <v>47</v>
      </c>
      <c r="BM35" s="131"/>
    </row>
    <row r="36" spans="1:65" ht="4.95" customHeight="1">
      <c r="A36" s="51"/>
      <c r="B36" s="197"/>
      <c r="C36" s="198"/>
      <c r="D36" s="198"/>
      <c r="E36" s="80"/>
      <c r="F36" s="199"/>
      <c r="G36" s="200"/>
      <c r="H36" s="201"/>
      <c r="I36" s="201"/>
      <c r="J36" s="200"/>
      <c r="K36" s="200"/>
      <c r="L36" s="197"/>
      <c r="M36" s="198"/>
      <c r="N36" s="198"/>
      <c r="O36" s="80"/>
      <c r="P36" s="199"/>
      <c r="Q36" s="200"/>
      <c r="R36" s="197"/>
      <c r="S36" s="198"/>
      <c r="T36" s="198"/>
      <c r="U36" s="80"/>
      <c r="V36" s="199"/>
      <c r="W36" s="200"/>
      <c r="X36" s="197"/>
      <c r="Y36" s="198"/>
      <c r="Z36" s="198"/>
      <c r="AA36" s="80"/>
      <c r="AB36" s="199"/>
      <c r="AC36" s="200"/>
      <c r="AD36" s="197"/>
      <c r="AE36" s="198"/>
      <c r="AF36" s="198"/>
      <c r="AG36" s="80"/>
      <c r="AH36" s="199"/>
      <c r="AI36" s="200"/>
      <c r="AJ36" s="197"/>
      <c r="AK36" s="198"/>
      <c r="AL36" s="198"/>
      <c r="AM36" s="80"/>
      <c r="AN36" s="199"/>
      <c r="AO36" s="200"/>
      <c r="AP36" s="197"/>
      <c r="AQ36" s="198"/>
      <c r="AR36" s="198"/>
      <c r="AS36" s="80"/>
      <c r="AT36" s="199"/>
      <c r="AU36" s="200"/>
      <c r="AV36" s="197"/>
      <c r="AW36" s="198"/>
      <c r="AX36" s="198"/>
      <c r="AY36" s="80"/>
      <c r="AZ36" s="199"/>
      <c r="BA36" s="200"/>
      <c r="BB36" s="197"/>
      <c r="BC36" s="198"/>
      <c r="BD36" s="198"/>
      <c r="BE36" s="80"/>
      <c r="BF36" s="199"/>
      <c r="BG36" s="200"/>
      <c r="BH36" s="197"/>
      <c r="BI36" s="198"/>
      <c r="BJ36" s="198"/>
      <c r="BK36" s="80"/>
      <c r="BL36" s="199"/>
      <c r="BM36" s="200"/>
    </row>
    <row r="37" spans="1:65" ht="18" customHeight="1">
      <c r="A37" s="51"/>
      <c r="B37" s="208"/>
      <c r="C37" s="80"/>
      <c r="D37" s="200"/>
      <c r="E37" s="80"/>
      <c r="F37" s="209" t="s">
        <v>49</v>
      </c>
      <c r="G37" s="80"/>
      <c r="H37" s="210" t="s">
        <v>50</v>
      </c>
      <c r="I37" s="210"/>
      <c r="J37" s="200"/>
      <c r="K37" s="200"/>
      <c r="L37" s="208"/>
      <c r="M37" s="80"/>
      <c r="N37" s="200"/>
      <c r="O37" s="80"/>
      <c r="P37" s="209" t="s">
        <v>49</v>
      </c>
      <c r="Q37" s="80"/>
      <c r="R37" s="208"/>
      <c r="S37" s="80"/>
      <c r="T37" s="200"/>
      <c r="U37" s="80"/>
      <c r="V37" s="209" t="s">
        <v>49</v>
      </c>
      <c r="W37" s="80"/>
      <c r="X37" s="208"/>
      <c r="Y37" s="80"/>
      <c r="Z37" s="200"/>
      <c r="AA37" s="80"/>
      <c r="AB37" s="209" t="s">
        <v>49</v>
      </c>
      <c r="AC37" s="80"/>
      <c r="AD37" s="208"/>
      <c r="AE37" s="80"/>
      <c r="AF37" s="200"/>
      <c r="AG37" s="80"/>
      <c r="AH37" s="209" t="s">
        <v>49</v>
      </c>
      <c r="AI37" s="80"/>
      <c r="AJ37" s="208"/>
      <c r="AK37" s="80"/>
      <c r="AL37" s="200"/>
      <c r="AM37" s="80"/>
      <c r="AN37" s="209" t="s">
        <v>49</v>
      </c>
      <c r="AO37" s="80"/>
      <c r="AP37" s="208"/>
      <c r="AQ37" s="80"/>
      <c r="AR37" s="200"/>
      <c r="AS37" s="80"/>
      <c r="AT37" s="209" t="s">
        <v>49</v>
      </c>
      <c r="AU37" s="80"/>
      <c r="AV37" s="208"/>
      <c r="AW37" s="80"/>
      <c r="AX37" s="200"/>
      <c r="AY37" s="80"/>
      <c r="AZ37" s="209" t="s">
        <v>49</v>
      </c>
      <c r="BA37" s="80"/>
      <c r="BB37" s="208"/>
      <c r="BC37" s="80"/>
      <c r="BD37" s="200"/>
      <c r="BE37" s="80"/>
      <c r="BF37" s="209" t="s">
        <v>49</v>
      </c>
      <c r="BG37" s="80"/>
      <c r="BH37" s="208"/>
      <c r="BI37" s="80"/>
      <c r="BJ37" s="200"/>
      <c r="BK37" s="80"/>
      <c r="BL37" s="209" t="s">
        <v>49</v>
      </c>
      <c r="BM37" s="80"/>
    </row>
    <row r="38" spans="1:65" ht="3.25" customHeight="1">
      <c r="A38" s="51"/>
      <c r="B38" s="208"/>
      <c r="C38" s="80"/>
      <c r="D38" s="80"/>
      <c r="E38" s="80"/>
      <c r="F38" s="94"/>
      <c r="G38" s="80"/>
      <c r="H38" s="216"/>
      <c r="I38" s="216"/>
      <c r="J38" s="80"/>
      <c r="K38" s="80"/>
      <c r="L38" s="208"/>
      <c r="M38" s="80"/>
      <c r="N38" s="80"/>
      <c r="O38" s="80"/>
      <c r="P38" s="94"/>
      <c r="Q38" s="80"/>
      <c r="R38" s="208"/>
      <c r="S38" s="80"/>
      <c r="T38" s="80"/>
      <c r="U38" s="80"/>
      <c r="V38" s="94"/>
      <c r="W38" s="80"/>
      <c r="X38" s="208"/>
      <c r="Y38" s="80"/>
      <c r="Z38" s="80"/>
      <c r="AA38" s="80"/>
      <c r="AB38" s="94"/>
      <c r="AC38" s="80"/>
      <c r="AD38" s="208"/>
      <c r="AE38" s="80"/>
      <c r="AF38" s="80"/>
      <c r="AG38" s="80"/>
      <c r="AH38" s="94"/>
      <c r="AI38" s="80"/>
      <c r="AJ38" s="208"/>
      <c r="AK38" s="80"/>
      <c r="AL38" s="80"/>
      <c r="AM38" s="80"/>
      <c r="AN38" s="94"/>
      <c r="AO38" s="80"/>
      <c r="AP38" s="208"/>
      <c r="AQ38" s="80"/>
      <c r="AR38" s="80"/>
      <c r="AS38" s="80"/>
      <c r="AT38" s="94"/>
      <c r="AU38" s="80"/>
      <c r="AV38" s="208"/>
      <c r="AW38" s="80"/>
      <c r="AX38" s="80"/>
      <c r="AY38" s="80"/>
      <c r="AZ38" s="94"/>
      <c r="BA38" s="80"/>
      <c r="BB38" s="208"/>
      <c r="BC38" s="80"/>
      <c r="BD38" s="80"/>
      <c r="BE38" s="80"/>
      <c r="BF38" s="94"/>
      <c r="BG38" s="80"/>
      <c r="BH38" s="208"/>
      <c r="BI38" s="80"/>
      <c r="BJ38" s="80"/>
      <c r="BK38" s="80"/>
      <c r="BL38" s="94"/>
      <c r="BM38" s="80"/>
    </row>
    <row r="39" spans="1:65" ht="3.25" customHeight="1" thickBot="1">
      <c r="A39" s="51"/>
      <c r="B39" s="218"/>
      <c r="C39" s="219"/>
      <c r="D39" s="219"/>
      <c r="E39" s="219"/>
      <c r="F39" s="220"/>
      <c r="G39" s="219"/>
      <c r="H39" s="221"/>
      <c r="I39" s="221"/>
      <c r="J39" s="219"/>
      <c r="K39" s="219"/>
      <c r="L39" s="218"/>
      <c r="M39" s="219"/>
      <c r="N39" s="219"/>
      <c r="O39" s="219"/>
      <c r="P39" s="220"/>
      <c r="Q39" s="219"/>
      <c r="R39" s="218"/>
      <c r="S39" s="219"/>
      <c r="T39" s="219"/>
      <c r="U39" s="219"/>
      <c r="V39" s="220"/>
      <c r="W39" s="219"/>
      <c r="X39" s="218"/>
      <c r="Y39" s="219"/>
      <c r="Z39" s="219"/>
      <c r="AA39" s="219"/>
      <c r="AB39" s="220"/>
      <c r="AC39" s="219"/>
      <c r="AD39" s="218"/>
      <c r="AE39" s="219"/>
      <c r="AF39" s="219"/>
      <c r="AG39" s="219"/>
      <c r="AH39" s="220"/>
      <c r="AI39" s="219"/>
      <c r="AJ39" s="218"/>
      <c r="AK39" s="219"/>
      <c r="AL39" s="219"/>
      <c r="AM39" s="219"/>
      <c r="AN39" s="220"/>
      <c r="AO39" s="219"/>
      <c r="AP39" s="218"/>
      <c r="AQ39" s="219"/>
      <c r="AR39" s="219"/>
      <c r="AS39" s="219"/>
      <c r="AT39" s="220"/>
      <c r="AU39" s="219"/>
      <c r="AV39" s="218"/>
      <c r="AW39" s="219"/>
      <c r="AX39" s="219"/>
      <c r="AY39" s="219"/>
      <c r="AZ39" s="220"/>
      <c r="BA39" s="219"/>
      <c r="BB39" s="218"/>
      <c r="BC39" s="219"/>
      <c r="BD39" s="219"/>
      <c r="BE39" s="219"/>
      <c r="BF39" s="220"/>
      <c r="BG39" s="219"/>
      <c r="BH39" s="218"/>
      <c r="BI39" s="219"/>
      <c r="BJ39" s="219"/>
      <c r="BK39" s="219"/>
      <c r="BL39" s="220"/>
      <c r="BM39" s="219"/>
    </row>
    <row r="40" spans="1:65" ht="13.95" customHeight="1">
      <c r="A40" s="51"/>
      <c r="B40" s="222"/>
      <c r="C40" s="222"/>
      <c r="D40" s="222"/>
      <c r="E40" s="222"/>
      <c r="F40" s="222"/>
      <c r="G40" s="222"/>
      <c r="H40" s="223"/>
      <c r="I40" s="223"/>
      <c r="J40" s="224"/>
      <c r="K40" s="225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</row>
  </sheetData>
  <mergeCells count="40">
    <mergeCell ref="AM4:AN4"/>
    <mergeCell ref="B4:D4"/>
    <mergeCell ref="E4:F4"/>
    <mergeCell ref="L4:N4"/>
    <mergeCell ref="O4:P4"/>
    <mergeCell ref="R4:T4"/>
    <mergeCell ref="U4:V4"/>
    <mergeCell ref="X4:Z4"/>
    <mergeCell ref="AA4:AB4"/>
    <mergeCell ref="AD4:AF4"/>
    <mergeCell ref="AG4:AH4"/>
    <mergeCell ref="AJ4:AL4"/>
    <mergeCell ref="BH4:BJ4"/>
    <mergeCell ref="BK4:BL4"/>
    <mergeCell ref="B5:E6"/>
    <mergeCell ref="L5:O6"/>
    <mergeCell ref="R5:U6"/>
    <mergeCell ref="X5:AA6"/>
    <mergeCell ref="AD5:AG6"/>
    <mergeCell ref="AJ5:AM6"/>
    <mergeCell ref="AP5:AS6"/>
    <mergeCell ref="AV5:AY6"/>
    <mergeCell ref="AP4:AR4"/>
    <mergeCell ref="AS4:AT4"/>
    <mergeCell ref="AV4:AX4"/>
    <mergeCell ref="AY4:AZ4"/>
    <mergeCell ref="BB4:BD4"/>
    <mergeCell ref="BE4:BF4"/>
    <mergeCell ref="BB7:BF7"/>
    <mergeCell ref="BH7:BL7"/>
    <mergeCell ref="BB5:BE6"/>
    <mergeCell ref="BH5:BK6"/>
    <mergeCell ref="B7:F7"/>
    <mergeCell ref="L7:P7"/>
    <mergeCell ref="R7:V7"/>
    <mergeCell ref="X7:AB7"/>
    <mergeCell ref="AD7:AH7"/>
    <mergeCell ref="AJ7:AN7"/>
    <mergeCell ref="AP7:AT7"/>
    <mergeCell ref="AV7:A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R1 - 4 Man Teams </vt:lpstr>
      <vt:lpstr>R2 - Pairs Best Score</vt:lpstr>
      <vt:lpstr>R3 - Pairs Combined</vt:lpstr>
      <vt:lpstr>R4 - Singles</vt:lpstr>
      <vt:lpstr>Scores</vt:lpstr>
      <vt:lpstr>League Table</vt:lpstr>
      <vt:lpstr>League1</vt:lpstr>
      <vt:lpstr>Details</vt:lpstr>
      <vt:lpstr>Cards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2019-09-30T18:51:27Z</dcterms:created>
  <dcterms:modified xsi:type="dcterms:W3CDTF">2019-11-11T18:23:57Z</dcterms:modified>
</cp:coreProperties>
</file>